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wierzenica\"/>
    </mc:Choice>
  </mc:AlternateContent>
  <xr:revisionPtr revIDLastSave="0" documentId="13_ncr:1_{775E7C69-2B93-449B-8DBA-7A277B3A39D8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IE+IT" sheetId="1" r:id="rId1"/>
    <sheet name="BU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F56" i="2"/>
  <c r="F55" i="2"/>
  <c r="A55" i="2"/>
  <c r="A56" i="2" s="1"/>
  <c r="A57" i="2" s="1"/>
  <c r="D54" i="2"/>
  <c r="F54" i="2" s="1"/>
  <c r="F51" i="2"/>
  <c r="F50" i="2"/>
  <c r="F49" i="2"/>
  <c r="F48" i="2"/>
  <c r="F47" i="2"/>
  <c r="F46" i="2"/>
  <c r="D45" i="2"/>
  <c r="F45" i="2" s="1"/>
  <c r="F44" i="2"/>
  <c r="D43" i="2"/>
  <c r="F43" i="2" s="1"/>
  <c r="D42" i="2"/>
  <c r="F42" i="2" s="1"/>
  <c r="F41" i="2"/>
  <c r="F40" i="2"/>
  <c r="F39" i="2"/>
  <c r="F38" i="2"/>
  <c r="F37" i="2"/>
  <c r="F36" i="2"/>
  <c r="D35" i="2"/>
  <c r="F35" i="2" s="1"/>
  <c r="F34" i="2"/>
  <c r="D34" i="2"/>
  <c r="F33" i="2"/>
  <c r="D33" i="2"/>
  <c r="F32" i="2"/>
  <c r="D31" i="2"/>
  <c r="F31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D30" i="2"/>
  <c r="F30" i="2" s="1"/>
  <c r="F52" i="2" s="1"/>
  <c r="F27" i="2"/>
  <c r="F26" i="2"/>
  <c r="F25" i="2"/>
  <c r="F24" i="2"/>
  <c r="F23" i="2"/>
  <c r="F22" i="2"/>
  <c r="F21" i="2"/>
  <c r="D20" i="2"/>
  <c r="I19" i="2" s="1"/>
  <c r="F19" i="2"/>
  <c r="F18" i="2"/>
  <c r="D18" i="2"/>
  <c r="D17" i="2"/>
  <c r="F17" i="2" s="1"/>
  <c r="F16" i="2"/>
  <c r="F15" i="2"/>
  <c r="F14" i="2"/>
  <c r="D13" i="2"/>
  <c r="F13" i="2" s="1"/>
  <c r="D12" i="2"/>
  <c r="F12" i="2" s="1"/>
  <c r="F11" i="2"/>
  <c r="F10" i="2"/>
  <c r="F9" i="2"/>
  <c r="D8" i="2"/>
  <c r="F8" i="2" s="1"/>
  <c r="F7" i="2"/>
  <c r="F6" i="2"/>
  <c r="D6" i="2"/>
  <c r="F5" i="2"/>
  <c r="F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F3" i="2"/>
  <c r="F20" i="2" l="1"/>
  <c r="F28" i="2" s="1"/>
  <c r="F58" i="2"/>
  <c r="A37" i="1" l="1"/>
  <c r="A38" i="1"/>
  <c r="F37" i="1"/>
  <c r="F12" i="1"/>
  <c r="F26" i="1"/>
  <c r="F36" i="1"/>
  <c r="F34" i="1"/>
  <c r="F27" i="1"/>
  <c r="F25" i="1"/>
  <c r="F13" i="1"/>
  <c r="F11" i="1"/>
  <c r="F19" i="1"/>
  <c r="F28" i="1"/>
  <c r="F24" i="1"/>
  <c r="F23" i="1"/>
  <c r="F22" i="1"/>
  <c r="F21" i="1"/>
  <c r="F20" i="1"/>
  <c r="F18" i="1"/>
  <c r="A18" i="1"/>
  <c r="A19" i="1" s="1"/>
  <c r="A20" i="1" s="1"/>
  <c r="A21" i="1" s="1"/>
  <c r="F17" i="1"/>
  <c r="F40" i="1"/>
  <c r="F42" i="1"/>
  <c r="F38" i="1"/>
  <c r="F39" i="1"/>
  <c r="F41" i="1"/>
  <c r="F35" i="1"/>
  <c r="F33" i="1"/>
  <c r="F32" i="1"/>
  <c r="F31" i="1"/>
  <c r="F43" i="1" s="1"/>
  <c r="F7" i="1"/>
  <c r="F3" i="1"/>
  <c r="F4" i="1"/>
  <c r="F5" i="1"/>
  <c r="F6" i="1"/>
  <c r="F8" i="1"/>
  <c r="F9" i="1"/>
  <c r="F10" i="1"/>
  <c r="F1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F15" i="1" l="1"/>
  <c r="F29" i="1"/>
  <c r="F44" i="1" s="1"/>
  <c r="A22" i="1"/>
  <c r="A23" i="1" s="1"/>
  <c r="A24" i="1" s="1"/>
  <c r="A25" i="1" s="1"/>
  <c r="A32" i="1"/>
  <c r="A26" i="1" l="1"/>
  <c r="A27" i="1" s="1"/>
  <c r="A28" i="1" s="1"/>
  <c r="A33" i="1"/>
  <c r="A34" i="1" s="1"/>
  <c r="A35" i="1" s="1"/>
  <c r="A36" i="1" s="1"/>
  <c r="A39" i="1" s="1"/>
  <c r="A40" i="1" s="1"/>
  <c r="A41" i="1" s="1"/>
  <c r="A42" i="1" l="1"/>
</calcChain>
</file>

<file path=xl/sharedStrings.xml><?xml version="1.0" encoding="utf-8"?>
<sst xmlns="http://schemas.openxmlformats.org/spreadsheetml/2006/main" count="218" uniqueCount="79">
  <si>
    <t>L.p.</t>
  </si>
  <si>
    <t>Opis</t>
  </si>
  <si>
    <t>Ilość</t>
  </si>
  <si>
    <t>Cena</t>
  </si>
  <si>
    <t>Wartość</t>
  </si>
  <si>
    <t>Jedn.miary</t>
  </si>
  <si>
    <t>Uwagi</t>
  </si>
  <si>
    <t>szt.</t>
  </si>
  <si>
    <t>N2XH 5x4 na uchwytach</t>
  </si>
  <si>
    <t>UTP kat 6</t>
  </si>
  <si>
    <t>Bruzdowanie</t>
  </si>
  <si>
    <t>Pomiary instalacji elektrycznych</t>
  </si>
  <si>
    <t>m.</t>
  </si>
  <si>
    <t>kpl.</t>
  </si>
  <si>
    <t xml:space="preserve">Razem z odwierceniem na puszkę </t>
  </si>
  <si>
    <t>YDYp 3x1,5</t>
  </si>
  <si>
    <t>YDYp 3x2,5</t>
  </si>
  <si>
    <t>Pomiary instalacji teletechnicznych</t>
  </si>
  <si>
    <t>Pomieszczenie NR5/W/0 POK.BADAWCZY</t>
  </si>
  <si>
    <t>Pomieszczenie NR4/W/0 POK.BIURO</t>
  </si>
  <si>
    <t>Oprawa oświetlenia podstawowego do sufitu kasetonowego 595x595  5800 lm IP20</t>
  </si>
  <si>
    <t>Oprawa oświetlenia podstawowego do sufitu kasetonowego 595x595  7800 lm IP20</t>
  </si>
  <si>
    <t>Łącznik p.t. 1 bieg IP20</t>
  </si>
  <si>
    <t>Gniazdo  p.t. 230V IP20</t>
  </si>
  <si>
    <t>Do kanału PCV z adapterem</t>
  </si>
  <si>
    <t>Gniazdo  2xRJ45 IP20 cat 6a</t>
  </si>
  <si>
    <t>Kanał PCV 2 segmentowy</t>
  </si>
  <si>
    <t xml:space="preserve">W tym zasilanie do jednostki klimatyzacji </t>
  </si>
  <si>
    <t xml:space="preserve">Brudowanie </t>
  </si>
  <si>
    <t>Oprawa oświetlenia podstawowego BELKA 3800 lm  IP20</t>
  </si>
  <si>
    <t>Łącznik schodowy IP20</t>
  </si>
  <si>
    <t>Podrozdzielnica TR Obudowa 2x18 n.t., 1 x wyłącznik nadprądowy główny 25A 3f, 1 x lampki kontroli faz, 2 x wyłącznik różnicowoprądowy P304 25A 30mA, 1 x wyłącznik nadprądowy 1 faz B10, 5 x wyłącznik nadprądowy 1 faz B16</t>
  </si>
  <si>
    <t xml:space="preserve">Rozbudowa o rozłącznik z wkładkami w rozdzielnicy </t>
  </si>
  <si>
    <t>YDYp 4x1,5</t>
  </si>
  <si>
    <t>Szafa RACK</t>
  </si>
  <si>
    <t>Suma POK.BIURO</t>
  </si>
  <si>
    <t>Suma POK.BADAWCZY</t>
  </si>
  <si>
    <t>Demontaże instalacji elektrycznych</t>
  </si>
  <si>
    <t>Światłowód 4J</t>
  </si>
  <si>
    <t>Suma dojście do POK.BADAWCZGO</t>
  </si>
  <si>
    <t>Pomieszczenie numer  DOJŚCIE wyodrębnione z NR2/W/O POM.SOCJALNE</t>
  </si>
  <si>
    <t>Suma Pom</t>
  </si>
  <si>
    <t>m2</t>
  </si>
  <si>
    <t>Demontaż istniejącego sufitu OWA</t>
  </si>
  <si>
    <t xml:space="preserve">Utylizacja materiałów  z demontażu </t>
  </si>
  <si>
    <t>m3</t>
  </si>
  <si>
    <t xml:space="preserve">Wykonanie płytek z gresu technicznego </t>
  </si>
  <si>
    <t>Wykonanie cokolików z gesu technicznego</t>
  </si>
  <si>
    <t>mb</t>
  </si>
  <si>
    <t xml:space="preserve">Podmurowanie okna o 30cm </t>
  </si>
  <si>
    <t xml:space="preserve">Demontaż okna </t>
  </si>
  <si>
    <t>kpl</t>
  </si>
  <si>
    <t>Montaż parapetu z PCV</t>
  </si>
  <si>
    <t>Wykonanie ścianek z płyt GK</t>
  </si>
  <si>
    <t>Założono montaż płyt na stelażu z profili ościeżnicowych</t>
  </si>
  <si>
    <t>Szpachlowanie ścian pomieszczenia wraz z wyprawkami po montażu klimatyzatora i etc.</t>
  </si>
  <si>
    <t>Montaż sufitu OWA</t>
  </si>
  <si>
    <t>Wykonanie podjazdów o nachyleniu 15%</t>
  </si>
  <si>
    <t>Montaż listwy podprogowej w drzwiach wejściowych</t>
  </si>
  <si>
    <t>Malowanie ścian pomieszczenia</t>
  </si>
  <si>
    <t>Założono dwukrotne malowanie</t>
  </si>
  <si>
    <t>Montaż nowego okna 118x170</t>
  </si>
  <si>
    <t>Montaż nawietrzaków w oknach</t>
  </si>
  <si>
    <t>Wykucie nowych otworów</t>
  </si>
  <si>
    <t>Montaż nadproża IPN160 oraz IPN100</t>
  </si>
  <si>
    <t>Montaż drzwi wcześniej zdemontowanych z pom 4/5</t>
  </si>
  <si>
    <t>Demontaż drzwi między pomieszczeniami</t>
  </si>
  <si>
    <t>Wykonanie zabudowy z płyty GK w miejscu zdemontowanych drzwi</t>
  </si>
  <si>
    <t>Z wypełnieniem z wełny mineralnej</t>
  </si>
  <si>
    <t>Montaż wywietrzaka dachowego</t>
  </si>
  <si>
    <t>Obróbka otworu drzwiowego</t>
  </si>
  <si>
    <t xml:space="preserve">Montaż nawietrzaków w oknach </t>
  </si>
  <si>
    <t>Montaż nadproża IPN80</t>
  </si>
  <si>
    <t xml:space="preserve">Odpylenie oczyszczenie posadzki magazynu przed wykonaniem płytek gresowych </t>
  </si>
  <si>
    <t>Wykonanie wylewki miejscowo</t>
  </si>
  <si>
    <t>Montaż klimatyzatora typu z split z wyprowadzeniem jednostki przez ścianę</t>
  </si>
  <si>
    <t>Suma pom nr 5</t>
  </si>
  <si>
    <t>Suma pom nr 4</t>
  </si>
  <si>
    <t>wylewki przy kratkach odwadniających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</si>
</sst>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opLeftCell="A12" workbookViewId="0">
      <selection activeCell="E3" sqref="E3"/>
    </sheetView>
  </sheetViews>
  <sheetFormatPr defaultColWidth="9.15625" defaultRowHeight="14.4" x14ac:dyDescent="0.55000000000000004"/>
  <cols>
    <col min="1" max="1" width="4.15625" style="2" bestFit="1" customWidth="1"/>
    <col min="2" max="2" width="54.26171875" style="6" customWidth="1"/>
    <col min="3" max="3" width="10.68359375" style="2" bestFit="1" customWidth="1"/>
    <col min="4" max="4" width="9.15625" style="2"/>
    <col min="5" max="5" width="32.68359375" style="10" bestFit="1" customWidth="1"/>
    <col min="6" max="6" width="10.83984375" style="10" bestFit="1" customWidth="1"/>
    <col min="7" max="7" width="39" style="2" bestFit="1" customWidth="1"/>
    <col min="8" max="16384" width="9.15625" style="2"/>
  </cols>
  <sheetData>
    <row r="1" spans="1:7" x14ac:dyDescent="0.55000000000000004">
      <c r="A1" s="1" t="s">
        <v>0</v>
      </c>
      <c r="B1" s="4" t="s">
        <v>1</v>
      </c>
      <c r="C1" s="1" t="s">
        <v>5</v>
      </c>
      <c r="D1" s="1" t="s">
        <v>2</v>
      </c>
      <c r="E1" s="8" t="s">
        <v>3</v>
      </c>
      <c r="F1" s="8" t="s">
        <v>4</v>
      </c>
      <c r="G1" s="1" t="s">
        <v>6</v>
      </c>
    </row>
    <row r="2" spans="1:7" s="7" customFormat="1" x14ac:dyDescent="0.55000000000000004">
      <c r="A2" s="27" t="s">
        <v>18</v>
      </c>
      <c r="B2" s="28"/>
      <c r="C2" s="28"/>
      <c r="D2" s="28"/>
      <c r="E2" s="28"/>
      <c r="F2" s="28"/>
      <c r="G2" s="29"/>
    </row>
    <row r="3" spans="1:7" ht="28.8" x14ac:dyDescent="0.55000000000000004">
      <c r="A3" s="3">
        <v>1</v>
      </c>
      <c r="B3" s="5" t="s">
        <v>21</v>
      </c>
      <c r="C3" s="3" t="s">
        <v>7</v>
      </c>
      <c r="D3" s="3">
        <v>4</v>
      </c>
      <c r="E3" s="9"/>
      <c r="F3" s="9">
        <f>D3*E3</f>
        <v>0</v>
      </c>
      <c r="G3" s="3"/>
    </row>
    <row r="4" spans="1:7" x14ac:dyDescent="0.55000000000000004">
      <c r="A4" s="3">
        <f>A3+1</f>
        <v>2</v>
      </c>
      <c r="B4" s="5" t="s">
        <v>22</v>
      </c>
      <c r="C4" s="3" t="s">
        <v>7</v>
      </c>
      <c r="D4" s="3">
        <v>1</v>
      </c>
      <c r="E4" s="9"/>
      <c r="F4" s="9">
        <f t="shared" ref="F4:F14" si="0">D4*E4</f>
        <v>0</v>
      </c>
      <c r="G4" s="3" t="s">
        <v>14</v>
      </c>
    </row>
    <row r="5" spans="1:7" x14ac:dyDescent="0.55000000000000004">
      <c r="A5" s="3">
        <f t="shared" ref="A5:A42" si="1">A4+1</f>
        <v>3</v>
      </c>
      <c r="B5" s="5" t="s">
        <v>23</v>
      </c>
      <c r="C5" s="3" t="s">
        <v>7</v>
      </c>
      <c r="D5" s="3">
        <v>6</v>
      </c>
      <c r="E5" s="9"/>
      <c r="F5" s="9">
        <f t="shared" si="0"/>
        <v>0</v>
      </c>
      <c r="G5" s="3" t="s">
        <v>24</v>
      </c>
    </row>
    <row r="6" spans="1:7" x14ac:dyDescent="0.55000000000000004">
      <c r="A6" s="3">
        <f t="shared" si="1"/>
        <v>4</v>
      </c>
      <c r="B6" s="5" t="s">
        <v>25</v>
      </c>
      <c r="C6" s="3" t="s">
        <v>7</v>
      </c>
      <c r="D6" s="3">
        <v>2</v>
      </c>
      <c r="E6" s="9"/>
      <c r="F6" s="9">
        <f t="shared" si="0"/>
        <v>0</v>
      </c>
      <c r="G6" s="3" t="s">
        <v>24</v>
      </c>
    </row>
    <row r="7" spans="1:7" x14ac:dyDescent="0.55000000000000004">
      <c r="A7" s="3">
        <f t="shared" si="1"/>
        <v>5</v>
      </c>
      <c r="B7" s="5" t="s">
        <v>15</v>
      </c>
      <c r="C7" s="3" t="s">
        <v>12</v>
      </c>
      <c r="D7" s="3">
        <v>15</v>
      </c>
      <c r="E7" s="9"/>
      <c r="F7" s="9">
        <f t="shared" si="0"/>
        <v>0</v>
      </c>
      <c r="G7" s="3"/>
    </row>
    <row r="8" spans="1:7" x14ac:dyDescent="0.55000000000000004">
      <c r="A8" s="3">
        <f t="shared" si="1"/>
        <v>6</v>
      </c>
      <c r="B8" s="5" t="s">
        <v>16</v>
      </c>
      <c r="C8" s="3" t="s">
        <v>12</v>
      </c>
      <c r="D8" s="3">
        <v>27</v>
      </c>
      <c r="E8" s="9"/>
      <c r="F8" s="9">
        <f t="shared" si="0"/>
        <v>0</v>
      </c>
      <c r="G8" s="3" t="s">
        <v>27</v>
      </c>
    </row>
    <row r="9" spans="1:7" x14ac:dyDescent="0.55000000000000004">
      <c r="A9" s="3">
        <f t="shared" si="1"/>
        <v>7</v>
      </c>
      <c r="B9" s="5" t="s">
        <v>9</v>
      </c>
      <c r="C9" s="3" t="s">
        <v>12</v>
      </c>
      <c r="D9" s="3">
        <v>62</v>
      </c>
      <c r="E9" s="9"/>
      <c r="F9" s="9">
        <f t="shared" si="0"/>
        <v>0</v>
      </c>
      <c r="G9" s="3"/>
    </row>
    <row r="10" spans="1:7" x14ac:dyDescent="0.55000000000000004">
      <c r="A10" s="3">
        <f t="shared" si="1"/>
        <v>8</v>
      </c>
      <c r="B10" s="5" t="s">
        <v>26</v>
      </c>
      <c r="C10" s="3" t="s">
        <v>12</v>
      </c>
      <c r="D10" s="3">
        <v>18</v>
      </c>
      <c r="E10" s="9"/>
      <c r="F10" s="9">
        <f t="shared" si="0"/>
        <v>0</v>
      </c>
      <c r="G10" s="3"/>
    </row>
    <row r="11" spans="1:7" x14ac:dyDescent="0.55000000000000004">
      <c r="A11" s="3">
        <f t="shared" si="1"/>
        <v>9</v>
      </c>
      <c r="B11" s="5" t="s">
        <v>28</v>
      </c>
      <c r="C11" s="3" t="s">
        <v>12</v>
      </c>
      <c r="D11" s="3">
        <v>4</v>
      </c>
      <c r="E11" s="9"/>
      <c r="F11" s="9">
        <f t="shared" si="0"/>
        <v>0</v>
      </c>
      <c r="G11" s="3"/>
    </row>
    <row r="12" spans="1:7" x14ac:dyDescent="0.55000000000000004">
      <c r="A12" s="3">
        <f t="shared" si="1"/>
        <v>10</v>
      </c>
      <c r="B12" s="5" t="s">
        <v>37</v>
      </c>
      <c r="C12" s="3" t="s">
        <v>13</v>
      </c>
      <c r="D12" s="3">
        <v>1</v>
      </c>
      <c r="E12" s="9"/>
      <c r="F12" s="9">
        <f t="shared" si="0"/>
        <v>0</v>
      </c>
      <c r="G12" s="3"/>
    </row>
    <row r="13" spans="1:7" x14ac:dyDescent="0.55000000000000004">
      <c r="A13" s="3">
        <f t="shared" si="1"/>
        <v>11</v>
      </c>
      <c r="B13" s="5" t="s">
        <v>11</v>
      </c>
      <c r="C13" s="3" t="s">
        <v>13</v>
      </c>
      <c r="D13" s="3">
        <v>1</v>
      </c>
      <c r="E13" s="9"/>
      <c r="F13" s="9">
        <f t="shared" si="0"/>
        <v>0</v>
      </c>
      <c r="G13" s="3"/>
    </row>
    <row r="14" spans="1:7" x14ac:dyDescent="0.55000000000000004">
      <c r="A14" s="3">
        <f t="shared" si="1"/>
        <v>12</v>
      </c>
      <c r="B14" s="5" t="s">
        <v>17</v>
      </c>
      <c r="C14" s="3" t="s">
        <v>13</v>
      </c>
      <c r="D14" s="3">
        <v>1</v>
      </c>
      <c r="E14" s="9"/>
      <c r="F14" s="9">
        <f t="shared" si="0"/>
        <v>0</v>
      </c>
      <c r="G14" s="3"/>
    </row>
    <row r="15" spans="1:7" x14ac:dyDescent="0.55000000000000004">
      <c r="A15" s="11"/>
      <c r="B15" s="12"/>
      <c r="C15" s="13"/>
      <c r="D15" s="13"/>
      <c r="E15" s="16" t="s">
        <v>36</v>
      </c>
      <c r="F15" s="16">
        <f>SUM(F3:F14)</f>
        <v>0</v>
      </c>
      <c r="G15" s="17"/>
    </row>
    <row r="16" spans="1:7" s="7" customFormat="1" x14ac:dyDescent="0.55000000000000004">
      <c r="A16" s="27" t="s">
        <v>19</v>
      </c>
      <c r="B16" s="28"/>
      <c r="C16" s="28"/>
      <c r="D16" s="28"/>
      <c r="E16" s="28"/>
      <c r="F16" s="28"/>
      <c r="G16" s="29"/>
    </row>
    <row r="17" spans="1:7" ht="28.8" x14ac:dyDescent="0.55000000000000004">
      <c r="A17" s="3">
        <v>1</v>
      </c>
      <c r="B17" s="5" t="s">
        <v>20</v>
      </c>
      <c r="C17" s="3" t="s">
        <v>7</v>
      </c>
      <c r="D17" s="3">
        <v>4</v>
      </c>
      <c r="E17" s="9"/>
      <c r="F17" s="9">
        <f>D17*E17</f>
        <v>0</v>
      </c>
      <c r="G17" s="3"/>
    </row>
    <row r="18" spans="1:7" x14ac:dyDescent="0.55000000000000004">
      <c r="A18" s="3">
        <f>A17+1</f>
        <v>2</v>
      </c>
      <c r="B18" s="5" t="s">
        <v>22</v>
      </c>
      <c r="C18" s="3" t="s">
        <v>7</v>
      </c>
      <c r="D18" s="3">
        <v>1</v>
      </c>
      <c r="E18" s="9"/>
      <c r="F18" s="9">
        <f t="shared" ref="F18:F28" si="2">D18*E18</f>
        <v>0</v>
      </c>
      <c r="G18" s="3" t="s">
        <v>14</v>
      </c>
    </row>
    <row r="19" spans="1:7" x14ac:dyDescent="0.55000000000000004">
      <c r="A19" s="3">
        <f t="shared" si="1"/>
        <v>3</v>
      </c>
      <c r="B19" s="5" t="s">
        <v>23</v>
      </c>
      <c r="C19" s="3" t="s">
        <v>7</v>
      </c>
      <c r="D19" s="3">
        <v>9</v>
      </c>
      <c r="E19" s="9"/>
      <c r="F19" s="9">
        <f t="shared" si="2"/>
        <v>0</v>
      </c>
      <c r="G19" s="3" t="s">
        <v>24</v>
      </c>
    </row>
    <row r="20" spans="1:7" x14ac:dyDescent="0.55000000000000004">
      <c r="A20" s="3">
        <f t="shared" si="1"/>
        <v>4</v>
      </c>
      <c r="B20" s="5" t="s">
        <v>25</v>
      </c>
      <c r="C20" s="3" t="s">
        <v>7</v>
      </c>
      <c r="D20" s="3">
        <v>2</v>
      </c>
      <c r="E20" s="9"/>
      <c r="F20" s="9">
        <f t="shared" si="2"/>
        <v>0</v>
      </c>
      <c r="G20" s="3" t="s">
        <v>24</v>
      </c>
    </row>
    <row r="21" spans="1:7" x14ac:dyDescent="0.55000000000000004">
      <c r="A21" s="3">
        <f t="shared" si="1"/>
        <v>5</v>
      </c>
      <c r="B21" s="5" t="s">
        <v>15</v>
      </c>
      <c r="C21" s="3" t="s">
        <v>12</v>
      </c>
      <c r="D21" s="3">
        <v>18</v>
      </c>
      <c r="E21" s="9"/>
      <c r="F21" s="9">
        <f t="shared" si="2"/>
        <v>0</v>
      </c>
      <c r="G21" s="3"/>
    </row>
    <row r="22" spans="1:7" x14ac:dyDescent="0.55000000000000004">
      <c r="A22" s="3">
        <f t="shared" si="1"/>
        <v>6</v>
      </c>
      <c r="B22" s="5" t="s">
        <v>16</v>
      </c>
      <c r="C22" s="3" t="s">
        <v>12</v>
      </c>
      <c r="D22" s="3">
        <v>43</v>
      </c>
      <c r="E22" s="9"/>
      <c r="F22" s="9">
        <f t="shared" si="2"/>
        <v>0</v>
      </c>
      <c r="G22" s="3" t="s">
        <v>27</v>
      </c>
    </row>
    <row r="23" spans="1:7" x14ac:dyDescent="0.55000000000000004">
      <c r="A23" s="3">
        <f t="shared" si="1"/>
        <v>7</v>
      </c>
      <c r="B23" s="5" t="s">
        <v>9</v>
      </c>
      <c r="C23" s="3" t="s">
        <v>12</v>
      </c>
      <c r="D23" s="3">
        <v>48</v>
      </c>
      <c r="E23" s="9"/>
      <c r="F23" s="9">
        <f t="shared" si="2"/>
        <v>0</v>
      </c>
      <c r="G23" s="3"/>
    </row>
    <row r="24" spans="1:7" x14ac:dyDescent="0.55000000000000004">
      <c r="A24" s="3">
        <f t="shared" si="1"/>
        <v>8</v>
      </c>
      <c r="B24" s="5" t="s">
        <v>26</v>
      </c>
      <c r="C24" s="3" t="s">
        <v>12</v>
      </c>
      <c r="D24" s="3">
        <v>12</v>
      </c>
      <c r="E24" s="9"/>
      <c r="F24" s="9">
        <f t="shared" si="2"/>
        <v>0</v>
      </c>
      <c r="G24" s="3"/>
    </row>
    <row r="25" spans="1:7" x14ac:dyDescent="0.55000000000000004">
      <c r="A25" s="3">
        <f t="shared" si="1"/>
        <v>9</v>
      </c>
      <c r="B25" s="5" t="s">
        <v>28</v>
      </c>
      <c r="C25" s="3" t="s">
        <v>12</v>
      </c>
      <c r="D25" s="3">
        <v>7</v>
      </c>
      <c r="E25" s="9"/>
      <c r="F25" s="9">
        <f t="shared" si="2"/>
        <v>0</v>
      </c>
      <c r="G25" s="3"/>
    </row>
    <row r="26" spans="1:7" x14ac:dyDescent="0.55000000000000004">
      <c r="A26" s="3">
        <f t="shared" si="1"/>
        <v>10</v>
      </c>
      <c r="B26" s="5" t="s">
        <v>37</v>
      </c>
      <c r="C26" s="3" t="s">
        <v>13</v>
      </c>
      <c r="D26" s="3">
        <v>1</v>
      </c>
      <c r="E26" s="9"/>
      <c r="F26" s="9">
        <f t="shared" si="2"/>
        <v>0</v>
      </c>
      <c r="G26" s="3"/>
    </row>
    <row r="27" spans="1:7" x14ac:dyDescent="0.55000000000000004">
      <c r="A27" s="3">
        <f t="shared" si="1"/>
        <v>11</v>
      </c>
      <c r="B27" s="5" t="s">
        <v>11</v>
      </c>
      <c r="C27" s="3" t="s">
        <v>13</v>
      </c>
      <c r="D27" s="3">
        <v>1</v>
      </c>
      <c r="E27" s="9"/>
      <c r="F27" s="9">
        <f t="shared" si="2"/>
        <v>0</v>
      </c>
      <c r="G27" s="3"/>
    </row>
    <row r="28" spans="1:7" x14ac:dyDescent="0.55000000000000004">
      <c r="A28" s="3">
        <f t="shared" si="1"/>
        <v>12</v>
      </c>
      <c r="B28" s="5" t="s">
        <v>17</v>
      </c>
      <c r="C28" s="3" t="s">
        <v>13</v>
      </c>
      <c r="D28" s="3">
        <v>1</v>
      </c>
      <c r="E28" s="9"/>
      <c r="F28" s="9">
        <f t="shared" si="2"/>
        <v>0</v>
      </c>
      <c r="G28" s="3"/>
    </row>
    <row r="29" spans="1:7" x14ac:dyDescent="0.55000000000000004">
      <c r="A29" s="11"/>
      <c r="B29" s="12"/>
      <c r="C29" s="13"/>
      <c r="D29" s="13"/>
      <c r="E29" s="16" t="s">
        <v>35</v>
      </c>
      <c r="F29" s="16">
        <f>SUM(F17:F28)</f>
        <v>0</v>
      </c>
      <c r="G29" s="17"/>
    </row>
    <row r="30" spans="1:7" s="7" customFormat="1" x14ac:dyDescent="0.55000000000000004">
      <c r="A30" s="27" t="s">
        <v>40</v>
      </c>
      <c r="B30" s="28"/>
      <c r="C30" s="28"/>
      <c r="D30" s="28"/>
      <c r="E30" s="28"/>
      <c r="F30" s="28"/>
      <c r="G30" s="29"/>
    </row>
    <row r="31" spans="1:7" x14ac:dyDescent="0.55000000000000004">
      <c r="A31" s="3">
        <v>1</v>
      </c>
      <c r="B31" s="5" t="s">
        <v>29</v>
      </c>
      <c r="C31" s="3" t="s">
        <v>7</v>
      </c>
      <c r="D31" s="20">
        <v>2</v>
      </c>
      <c r="E31" s="9"/>
      <c r="F31" s="9">
        <f>D31*E31</f>
        <v>0</v>
      </c>
      <c r="G31" s="3"/>
    </row>
    <row r="32" spans="1:7" x14ac:dyDescent="0.55000000000000004">
      <c r="A32" s="3">
        <f t="shared" si="1"/>
        <v>2</v>
      </c>
      <c r="B32" s="5" t="s">
        <v>30</v>
      </c>
      <c r="C32" s="3" t="s">
        <v>7</v>
      </c>
      <c r="D32" s="3">
        <v>2</v>
      </c>
      <c r="E32" s="9"/>
      <c r="F32" s="9">
        <f t="shared" ref="F32:F34" si="3">D32*E32</f>
        <v>0</v>
      </c>
      <c r="G32" s="3" t="s">
        <v>14</v>
      </c>
    </row>
    <row r="33" spans="1:7" x14ac:dyDescent="0.55000000000000004">
      <c r="A33" s="3">
        <f t="shared" si="1"/>
        <v>3</v>
      </c>
      <c r="B33" s="5" t="s">
        <v>8</v>
      </c>
      <c r="C33" s="3" t="s">
        <v>12</v>
      </c>
      <c r="D33" s="3">
        <v>4</v>
      </c>
      <c r="E33" s="9"/>
      <c r="F33" s="9">
        <f t="shared" si="3"/>
        <v>0</v>
      </c>
      <c r="G33" s="3"/>
    </row>
    <row r="34" spans="1:7" ht="57.6" x14ac:dyDescent="0.55000000000000004">
      <c r="A34" s="3">
        <f t="shared" si="1"/>
        <v>4</v>
      </c>
      <c r="B34" s="5" t="s">
        <v>31</v>
      </c>
      <c r="C34" s="3" t="s">
        <v>7</v>
      </c>
      <c r="D34" s="3">
        <v>1</v>
      </c>
      <c r="E34" s="9"/>
      <c r="F34" s="9">
        <f t="shared" si="3"/>
        <v>0</v>
      </c>
      <c r="G34" s="3"/>
    </row>
    <row r="35" spans="1:7" x14ac:dyDescent="0.55000000000000004">
      <c r="A35" s="3">
        <f t="shared" si="1"/>
        <v>5</v>
      </c>
      <c r="B35" s="5" t="s">
        <v>32</v>
      </c>
      <c r="C35" s="3" t="s">
        <v>7</v>
      </c>
      <c r="D35" s="3">
        <v>1</v>
      </c>
      <c r="E35" s="9"/>
      <c r="F35" s="9">
        <f t="shared" ref="F35:F42" si="4">D35*E35</f>
        <v>0</v>
      </c>
      <c r="G35" s="3"/>
    </row>
    <row r="36" spans="1:7" x14ac:dyDescent="0.55000000000000004">
      <c r="A36" s="3">
        <f t="shared" si="1"/>
        <v>6</v>
      </c>
      <c r="B36" s="5" t="s">
        <v>34</v>
      </c>
      <c r="C36" s="3" t="s">
        <v>7</v>
      </c>
      <c r="D36" s="3">
        <v>1</v>
      </c>
      <c r="E36" s="9"/>
      <c r="F36" s="9">
        <f t="shared" si="4"/>
        <v>0</v>
      </c>
      <c r="G36" s="3"/>
    </row>
    <row r="37" spans="1:7" x14ac:dyDescent="0.55000000000000004">
      <c r="A37" s="3">
        <f t="shared" si="1"/>
        <v>7</v>
      </c>
      <c r="B37" s="5" t="s">
        <v>38</v>
      </c>
      <c r="C37" s="3" t="s">
        <v>12</v>
      </c>
      <c r="D37" s="3">
        <v>40</v>
      </c>
      <c r="E37" s="9"/>
      <c r="F37" s="9">
        <f t="shared" si="4"/>
        <v>0</v>
      </c>
      <c r="G37" s="3"/>
    </row>
    <row r="38" spans="1:7" x14ac:dyDescent="0.55000000000000004">
      <c r="A38" s="3">
        <f t="shared" si="1"/>
        <v>8</v>
      </c>
      <c r="B38" s="5" t="s">
        <v>33</v>
      </c>
      <c r="C38" s="3" t="s">
        <v>12</v>
      </c>
      <c r="D38" s="3">
        <v>20</v>
      </c>
      <c r="E38" s="9"/>
      <c r="F38" s="9">
        <f t="shared" si="4"/>
        <v>0</v>
      </c>
      <c r="G38" s="3"/>
    </row>
    <row r="39" spans="1:7" x14ac:dyDescent="0.55000000000000004">
      <c r="A39" s="3">
        <f t="shared" si="1"/>
        <v>9</v>
      </c>
      <c r="B39" s="5" t="s">
        <v>10</v>
      </c>
      <c r="C39" s="3" t="s">
        <v>12</v>
      </c>
      <c r="D39" s="3">
        <v>14</v>
      </c>
      <c r="E39" s="9"/>
      <c r="F39" s="9">
        <f t="shared" si="4"/>
        <v>0</v>
      </c>
      <c r="G39" s="15"/>
    </row>
    <row r="40" spans="1:7" x14ac:dyDescent="0.55000000000000004">
      <c r="A40" s="3">
        <f t="shared" si="1"/>
        <v>10</v>
      </c>
      <c r="B40" s="5" t="s">
        <v>37</v>
      </c>
      <c r="C40" s="13" t="s">
        <v>7</v>
      </c>
      <c r="D40" s="3">
        <v>1</v>
      </c>
      <c r="E40" s="14"/>
      <c r="F40" s="9">
        <f t="shared" si="4"/>
        <v>0</v>
      </c>
      <c r="G40" s="3"/>
    </row>
    <row r="41" spans="1:7" x14ac:dyDescent="0.55000000000000004">
      <c r="A41" s="3">
        <f t="shared" si="1"/>
        <v>11</v>
      </c>
      <c r="B41" s="5" t="s">
        <v>11</v>
      </c>
      <c r="C41" s="3" t="s">
        <v>13</v>
      </c>
      <c r="D41" s="3">
        <v>1</v>
      </c>
      <c r="E41" s="9"/>
      <c r="F41" s="9">
        <f t="shared" si="4"/>
        <v>0</v>
      </c>
      <c r="G41" s="3"/>
    </row>
    <row r="42" spans="1:7" x14ac:dyDescent="0.55000000000000004">
      <c r="A42" s="3">
        <f t="shared" si="1"/>
        <v>12</v>
      </c>
      <c r="B42" s="5" t="s">
        <v>17</v>
      </c>
      <c r="C42" s="3" t="s">
        <v>13</v>
      </c>
      <c r="D42" s="3">
        <v>1</v>
      </c>
      <c r="E42" s="9"/>
      <c r="F42" s="9">
        <f t="shared" si="4"/>
        <v>0</v>
      </c>
      <c r="G42" s="3"/>
    </row>
    <row r="43" spans="1:7" x14ac:dyDescent="0.55000000000000004">
      <c r="A43" s="11"/>
      <c r="B43" s="12"/>
      <c r="C43" s="13"/>
      <c r="D43" s="13"/>
      <c r="E43" s="16" t="s">
        <v>39</v>
      </c>
      <c r="F43" s="16">
        <f>SUM(F31:F42)</f>
        <v>0</v>
      </c>
      <c r="G43" s="17"/>
    </row>
    <row r="44" spans="1:7" x14ac:dyDescent="0.55000000000000004">
      <c r="E44" s="18" t="s">
        <v>41</v>
      </c>
      <c r="F44" s="19">
        <f>F15+F29+F43</f>
        <v>0</v>
      </c>
    </row>
  </sheetData>
  <mergeCells count="3">
    <mergeCell ref="A2:G2"/>
    <mergeCell ref="A30:G30"/>
    <mergeCell ref="A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350F-7F3B-4BC3-AAD9-F24A20577E0C}">
  <dimension ref="A1:I58"/>
  <sheetViews>
    <sheetView tabSelected="1" workbookViewId="0">
      <selection activeCell="G6" sqref="G6"/>
    </sheetView>
  </sheetViews>
  <sheetFormatPr defaultColWidth="9.15625" defaultRowHeight="14.4" x14ac:dyDescent="0.55000000000000004"/>
  <cols>
    <col min="1" max="1" width="4.15625" style="2" bestFit="1" customWidth="1"/>
    <col min="2" max="2" width="54.26171875" style="6" customWidth="1"/>
    <col min="3" max="3" width="10.68359375" style="2" bestFit="1" customWidth="1"/>
    <col min="4" max="4" width="9.15625" style="25"/>
    <col min="5" max="5" width="19" style="10" bestFit="1" customWidth="1"/>
    <col min="6" max="6" width="15.3125" style="10" customWidth="1"/>
    <col min="7" max="7" width="31.578125" style="2" bestFit="1" customWidth="1"/>
    <col min="8" max="16384" width="9.15625" style="2"/>
  </cols>
  <sheetData>
    <row r="1" spans="1:7" x14ac:dyDescent="0.55000000000000004">
      <c r="A1" s="1" t="s">
        <v>0</v>
      </c>
      <c r="B1" s="4" t="s">
        <v>1</v>
      </c>
      <c r="C1" s="1" t="s">
        <v>5</v>
      </c>
      <c r="D1" s="21" t="s">
        <v>2</v>
      </c>
      <c r="E1" s="8" t="s">
        <v>3</v>
      </c>
      <c r="F1" s="8" t="s">
        <v>4</v>
      </c>
      <c r="G1" s="1" t="s">
        <v>6</v>
      </c>
    </row>
    <row r="2" spans="1:7" s="7" customFormat="1" x14ac:dyDescent="0.55000000000000004">
      <c r="A2" s="27" t="s">
        <v>18</v>
      </c>
      <c r="B2" s="28"/>
      <c r="C2" s="28"/>
      <c r="D2" s="28"/>
      <c r="E2" s="28"/>
      <c r="F2" s="28"/>
      <c r="G2" s="29"/>
    </row>
    <row r="3" spans="1:7" ht="28.8" x14ac:dyDescent="0.55000000000000004">
      <c r="A3" s="3">
        <v>1</v>
      </c>
      <c r="B3" s="30" t="s">
        <v>73</v>
      </c>
      <c r="C3" s="3" t="s">
        <v>42</v>
      </c>
      <c r="D3" s="22">
        <v>11.55</v>
      </c>
      <c r="E3" s="9">
        <v>0</v>
      </c>
      <c r="F3" s="9">
        <f>D3*E3</f>
        <v>0</v>
      </c>
      <c r="G3" s="3"/>
    </row>
    <row r="4" spans="1:7" x14ac:dyDescent="0.55000000000000004">
      <c r="A4" s="3">
        <f t="shared" ref="A4:A51" si="0">A3+1</f>
        <v>2</v>
      </c>
      <c r="B4" s="30" t="s">
        <v>43</v>
      </c>
      <c r="C4" s="3" t="s">
        <v>42</v>
      </c>
      <c r="D4" s="22">
        <v>11.55</v>
      </c>
      <c r="E4" s="9">
        <v>0</v>
      </c>
      <c r="F4" s="9">
        <f t="shared" ref="F4:F26" si="1">D4*E4</f>
        <v>0</v>
      </c>
      <c r="G4" s="3"/>
    </row>
    <row r="5" spans="1:7" x14ac:dyDescent="0.55000000000000004">
      <c r="A5" s="3">
        <f t="shared" si="0"/>
        <v>3</v>
      </c>
      <c r="B5" s="30" t="s">
        <v>44</v>
      </c>
      <c r="C5" s="3" t="s">
        <v>45</v>
      </c>
      <c r="D5" s="22">
        <v>1</v>
      </c>
      <c r="E5" s="9">
        <v>0</v>
      </c>
      <c r="F5" s="9">
        <f t="shared" si="1"/>
        <v>0</v>
      </c>
      <c r="G5" s="3"/>
    </row>
    <row r="6" spans="1:7" x14ac:dyDescent="0.55000000000000004">
      <c r="A6" s="3">
        <f t="shared" si="0"/>
        <v>4</v>
      </c>
      <c r="B6" s="30" t="s">
        <v>74</v>
      </c>
      <c r="C6" s="3" t="s">
        <v>42</v>
      </c>
      <c r="D6" s="22">
        <f>11.55*0.25</f>
        <v>2.8875000000000002</v>
      </c>
      <c r="E6" s="9">
        <v>0</v>
      </c>
      <c r="F6" s="9">
        <f t="shared" si="1"/>
        <v>0</v>
      </c>
      <c r="G6" s="3" t="s">
        <v>78</v>
      </c>
    </row>
    <row r="7" spans="1:7" x14ac:dyDescent="0.55000000000000004">
      <c r="A7" s="3">
        <f t="shared" si="0"/>
        <v>5</v>
      </c>
      <c r="B7" s="30" t="s">
        <v>46</v>
      </c>
      <c r="C7" s="3" t="s">
        <v>42</v>
      </c>
      <c r="D7" s="22">
        <v>11.55</v>
      </c>
      <c r="E7" s="9">
        <v>0</v>
      </c>
      <c r="F7" s="9">
        <f t="shared" si="1"/>
        <v>0</v>
      </c>
      <c r="G7" s="3"/>
    </row>
    <row r="8" spans="1:7" x14ac:dyDescent="0.55000000000000004">
      <c r="A8" s="3">
        <f t="shared" si="0"/>
        <v>6</v>
      </c>
      <c r="B8" s="30" t="s">
        <v>47</v>
      </c>
      <c r="C8" s="3" t="s">
        <v>48</v>
      </c>
      <c r="D8" s="22">
        <f>4.2+3.2+2.76+1.76</f>
        <v>11.92</v>
      </c>
      <c r="E8" s="9">
        <v>0</v>
      </c>
      <c r="F8" s="9">
        <f t="shared" si="1"/>
        <v>0</v>
      </c>
      <c r="G8" s="3"/>
    </row>
    <row r="9" spans="1:7" x14ac:dyDescent="0.55000000000000004">
      <c r="A9" s="3">
        <f t="shared" si="0"/>
        <v>7</v>
      </c>
      <c r="B9" s="30" t="s">
        <v>49</v>
      </c>
      <c r="C9" s="3" t="s">
        <v>13</v>
      </c>
      <c r="D9" s="22">
        <v>1</v>
      </c>
      <c r="E9" s="9">
        <v>0</v>
      </c>
      <c r="F9" s="9">
        <f t="shared" si="1"/>
        <v>0</v>
      </c>
      <c r="G9" s="23"/>
    </row>
    <row r="10" spans="1:7" x14ac:dyDescent="0.55000000000000004">
      <c r="A10" s="3">
        <f t="shared" si="0"/>
        <v>8</v>
      </c>
      <c r="B10" s="30" t="s">
        <v>50</v>
      </c>
      <c r="C10" s="3" t="s">
        <v>51</v>
      </c>
      <c r="D10" s="22">
        <v>1</v>
      </c>
      <c r="E10" s="9">
        <v>0</v>
      </c>
      <c r="F10" s="9">
        <f t="shared" si="1"/>
        <v>0</v>
      </c>
      <c r="G10" s="23"/>
    </row>
    <row r="11" spans="1:7" x14ac:dyDescent="0.55000000000000004">
      <c r="A11" s="3">
        <f t="shared" si="0"/>
        <v>9</v>
      </c>
      <c r="B11" s="30" t="s">
        <v>52</v>
      </c>
      <c r="C11" s="3" t="s">
        <v>48</v>
      </c>
      <c r="D11" s="22">
        <v>1</v>
      </c>
      <c r="E11" s="9">
        <v>0</v>
      </c>
      <c r="F11" s="9">
        <f t="shared" si="1"/>
        <v>0</v>
      </c>
      <c r="G11" s="15"/>
    </row>
    <row r="12" spans="1:7" ht="28.8" x14ac:dyDescent="0.55000000000000004">
      <c r="A12" s="3">
        <f t="shared" si="0"/>
        <v>10</v>
      </c>
      <c r="B12" s="30" t="s">
        <v>53</v>
      </c>
      <c r="C12" s="13" t="s">
        <v>42</v>
      </c>
      <c r="D12" s="22">
        <f>2.06*2.07</f>
        <v>4.2641999999999998</v>
      </c>
      <c r="E12" s="9">
        <v>0</v>
      </c>
      <c r="F12" s="9">
        <f t="shared" si="1"/>
        <v>0</v>
      </c>
      <c r="G12" s="23" t="s">
        <v>54</v>
      </c>
    </row>
    <row r="13" spans="1:7" ht="28.8" x14ac:dyDescent="0.55000000000000004">
      <c r="A13" s="3">
        <f t="shared" si="0"/>
        <v>11</v>
      </c>
      <c r="B13" s="30" t="s">
        <v>55</v>
      </c>
      <c r="C13" s="13" t="s">
        <v>42</v>
      </c>
      <c r="D13" s="22">
        <f>2.06*2.07</f>
        <v>4.2641999999999998</v>
      </c>
      <c r="E13" s="9">
        <v>0</v>
      </c>
      <c r="F13" s="9">
        <f t="shared" si="1"/>
        <v>0</v>
      </c>
      <c r="G13" s="15"/>
    </row>
    <row r="14" spans="1:7" x14ac:dyDescent="0.55000000000000004">
      <c r="A14" s="3">
        <f t="shared" si="0"/>
        <v>12</v>
      </c>
      <c r="B14" s="30" t="s">
        <v>56</v>
      </c>
      <c r="C14" s="13" t="s">
        <v>42</v>
      </c>
      <c r="D14" s="22">
        <v>11.55</v>
      </c>
      <c r="E14" s="9">
        <v>0</v>
      </c>
      <c r="F14" s="9">
        <f t="shared" si="1"/>
        <v>0</v>
      </c>
      <c r="G14" s="15"/>
    </row>
    <row r="15" spans="1:7" x14ac:dyDescent="0.55000000000000004">
      <c r="A15" s="3">
        <f t="shared" si="0"/>
        <v>13</v>
      </c>
      <c r="B15" s="30" t="s">
        <v>57</v>
      </c>
      <c r="C15" s="13" t="s">
        <v>42</v>
      </c>
      <c r="D15" s="22">
        <v>1.75</v>
      </c>
      <c r="E15" s="9">
        <v>0</v>
      </c>
      <c r="F15" s="9">
        <f t="shared" si="1"/>
        <v>0</v>
      </c>
      <c r="G15" s="15"/>
    </row>
    <row r="16" spans="1:7" x14ac:dyDescent="0.55000000000000004">
      <c r="A16" s="3">
        <f t="shared" si="0"/>
        <v>14</v>
      </c>
      <c r="B16" s="30" t="s">
        <v>58</v>
      </c>
      <c r="C16" s="13" t="s">
        <v>48</v>
      </c>
      <c r="D16" s="22">
        <v>1</v>
      </c>
      <c r="E16" s="9">
        <v>0</v>
      </c>
      <c r="F16" s="9">
        <f t="shared" si="1"/>
        <v>0</v>
      </c>
      <c r="G16" s="15"/>
    </row>
    <row r="17" spans="1:9" x14ac:dyDescent="0.55000000000000004">
      <c r="A17" s="3">
        <f t="shared" si="0"/>
        <v>15</v>
      </c>
      <c r="B17" s="30" t="s">
        <v>59</v>
      </c>
      <c r="C17" s="13" t="s">
        <v>42</v>
      </c>
      <c r="D17" s="22">
        <f>11.55+11.92*3.09</f>
        <v>48.382800000000003</v>
      </c>
      <c r="E17" s="9">
        <v>0</v>
      </c>
      <c r="F17" s="9">
        <f t="shared" si="1"/>
        <v>0</v>
      </c>
      <c r="G17" s="15" t="s">
        <v>60</v>
      </c>
    </row>
    <row r="18" spans="1:9" x14ac:dyDescent="0.55000000000000004">
      <c r="A18" s="3">
        <f t="shared" si="0"/>
        <v>16</v>
      </c>
      <c r="B18" s="30" t="s">
        <v>61</v>
      </c>
      <c r="C18" s="3" t="s">
        <v>42</v>
      </c>
      <c r="D18" s="22">
        <f>1.18*1.7</f>
        <v>2.0059999999999998</v>
      </c>
      <c r="E18" s="9">
        <v>0</v>
      </c>
      <c r="F18" s="9">
        <f t="shared" si="1"/>
        <v>0</v>
      </c>
      <c r="G18" s="3"/>
    </row>
    <row r="19" spans="1:9" x14ac:dyDescent="0.55000000000000004">
      <c r="A19" s="3">
        <f t="shared" si="0"/>
        <v>17</v>
      </c>
      <c r="B19" s="30" t="s">
        <v>62</v>
      </c>
      <c r="C19" s="3" t="s">
        <v>7</v>
      </c>
      <c r="D19" s="22">
        <v>1</v>
      </c>
      <c r="E19" s="9">
        <v>0</v>
      </c>
      <c r="F19" s="9">
        <f t="shared" si="1"/>
        <v>0</v>
      </c>
      <c r="G19" s="3"/>
      <c r="I19" s="2">
        <f>G20/D20</f>
        <v>0</v>
      </c>
    </row>
    <row r="20" spans="1:9" x14ac:dyDescent="0.55000000000000004">
      <c r="A20" s="3">
        <f t="shared" si="0"/>
        <v>18</v>
      </c>
      <c r="B20" s="31" t="s">
        <v>63</v>
      </c>
      <c r="C20" s="3" t="s">
        <v>42</v>
      </c>
      <c r="D20" s="22">
        <f>2.35*2.9</f>
        <v>6.8150000000000004</v>
      </c>
      <c r="E20" s="9">
        <v>0</v>
      </c>
      <c r="F20" s="9">
        <f t="shared" si="1"/>
        <v>0</v>
      </c>
      <c r="G20" s="15"/>
    </row>
    <row r="21" spans="1:9" x14ac:dyDescent="0.55000000000000004">
      <c r="A21" s="3">
        <f t="shared" si="0"/>
        <v>19</v>
      </c>
      <c r="B21" s="31" t="s">
        <v>64</v>
      </c>
      <c r="C21" s="3" t="s">
        <v>7</v>
      </c>
      <c r="D21" s="22">
        <v>1</v>
      </c>
      <c r="E21" s="9">
        <v>0</v>
      </c>
      <c r="F21" s="9">
        <f t="shared" si="1"/>
        <v>0</v>
      </c>
      <c r="G21" s="15"/>
    </row>
    <row r="22" spans="1:9" x14ac:dyDescent="0.55000000000000004">
      <c r="A22" s="3">
        <f t="shared" si="0"/>
        <v>20</v>
      </c>
      <c r="B22" s="31" t="s">
        <v>65</v>
      </c>
      <c r="C22" s="3" t="s">
        <v>7</v>
      </c>
      <c r="D22" s="22">
        <v>1</v>
      </c>
      <c r="E22" s="9">
        <v>0</v>
      </c>
      <c r="F22" s="9">
        <f t="shared" si="1"/>
        <v>0</v>
      </c>
      <c r="G22" s="15"/>
    </row>
    <row r="23" spans="1:9" x14ac:dyDescent="0.55000000000000004">
      <c r="A23" s="3">
        <f t="shared" si="0"/>
        <v>21</v>
      </c>
      <c r="B23" s="31" t="s">
        <v>66</v>
      </c>
      <c r="C23" s="3" t="s">
        <v>7</v>
      </c>
      <c r="D23" s="22">
        <v>2</v>
      </c>
      <c r="E23" s="9">
        <v>0</v>
      </c>
      <c r="F23" s="9">
        <f t="shared" si="1"/>
        <v>0</v>
      </c>
      <c r="G23" s="15"/>
    </row>
    <row r="24" spans="1:9" x14ac:dyDescent="0.55000000000000004">
      <c r="A24" s="3">
        <f t="shared" si="0"/>
        <v>22</v>
      </c>
      <c r="B24" s="31" t="s">
        <v>67</v>
      </c>
      <c r="C24" s="3" t="s">
        <v>42</v>
      </c>
      <c r="D24" s="22">
        <v>2.0699999999999998</v>
      </c>
      <c r="E24" s="9">
        <v>0</v>
      </c>
      <c r="F24" s="9">
        <f t="shared" si="1"/>
        <v>0</v>
      </c>
      <c r="G24" s="15" t="s">
        <v>68</v>
      </c>
    </row>
    <row r="25" spans="1:9" x14ac:dyDescent="0.55000000000000004">
      <c r="A25" s="3">
        <f t="shared" si="0"/>
        <v>23</v>
      </c>
      <c r="B25" s="30" t="s">
        <v>69</v>
      </c>
      <c r="C25" s="3" t="s">
        <v>7</v>
      </c>
      <c r="D25" s="22">
        <v>1</v>
      </c>
      <c r="E25" s="9">
        <v>0</v>
      </c>
      <c r="F25" s="9">
        <f t="shared" si="1"/>
        <v>0</v>
      </c>
      <c r="G25" s="3"/>
    </row>
    <row r="26" spans="1:9" x14ac:dyDescent="0.55000000000000004">
      <c r="A26" s="3">
        <f t="shared" si="0"/>
        <v>24</v>
      </c>
      <c r="B26" s="31" t="s">
        <v>70</v>
      </c>
      <c r="C26" s="3" t="s">
        <v>48</v>
      </c>
      <c r="D26" s="22">
        <v>10.28</v>
      </c>
      <c r="E26" s="9">
        <v>0</v>
      </c>
      <c r="F26" s="9">
        <f t="shared" si="1"/>
        <v>0</v>
      </c>
      <c r="G26" s="3"/>
    </row>
    <row r="27" spans="1:9" ht="28.8" x14ac:dyDescent="0.55000000000000004">
      <c r="A27" s="3">
        <f t="shared" si="0"/>
        <v>25</v>
      </c>
      <c r="B27" s="30" t="s">
        <v>75</v>
      </c>
      <c r="C27" s="3" t="s">
        <v>7</v>
      </c>
      <c r="D27" s="22">
        <v>1</v>
      </c>
      <c r="E27" s="9">
        <v>0</v>
      </c>
      <c r="F27" s="9">
        <f>D27*E27</f>
        <v>0</v>
      </c>
      <c r="G27" s="3"/>
    </row>
    <row r="28" spans="1:9" x14ac:dyDescent="0.55000000000000004">
      <c r="A28" s="11"/>
      <c r="B28" s="12"/>
      <c r="C28" s="13"/>
      <c r="D28" s="24"/>
      <c r="E28" s="16" t="s">
        <v>76</v>
      </c>
      <c r="F28" s="16">
        <f>SUM(F3:F27)</f>
        <v>0</v>
      </c>
      <c r="G28" s="17"/>
    </row>
    <row r="29" spans="1:9" s="7" customFormat="1" x14ac:dyDescent="0.55000000000000004">
      <c r="A29" s="27" t="s">
        <v>19</v>
      </c>
      <c r="B29" s="28"/>
      <c r="C29" s="28"/>
      <c r="D29" s="28"/>
      <c r="E29" s="28"/>
      <c r="F29" s="28"/>
      <c r="G29" s="29"/>
    </row>
    <row r="30" spans="1:9" ht="28.8" x14ac:dyDescent="0.55000000000000004">
      <c r="A30" s="3">
        <v>1</v>
      </c>
      <c r="B30" s="30" t="s">
        <v>73</v>
      </c>
      <c r="C30" s="3" t="s">
        <v>42</v>
      </c>
      <c r="D30" s="22">
        <f>3.355*4.2</f>
        <v>14.091000000000001</v>
      </c>
      <c r="E30" s="9">
        <v>0</v>
      </c>
      <c r="F30" s="9">
        <f>D30*E30</f>
        <v>0</v>
      </c>
      <c r="G30" s="3"/>
    </row>
    <row r="31" spans="1:9" x14ac:dyDescent="0.55000000000000004">
      <c r="A31" s="3">
        <f t="shared" si="0"/>
        <v>2</v>
      </c>
      <c r="B31" s="30" t="s">
        <v>43</v>
      </c>
      <c r="C31" s="3" t="s">
        <v>42</v>
      </c>
      <c r="D31" s="22">
        <f>3.355*4.2</f>
        <v>14.091000000000001</v>
      </c>
      <c r="E31" s="9">
        <v>0</v>
      </c>
      <c r="F31" s="9">
        <f t="shared" ref="F31:F49" si="2">D31*E31</f>
        <v>0</v>
      </c>
      <c r="G31" s="3"/>
    </row>
    <row r="32" spans="1:9" x14ac:dyDescent="0.55000000000000004">
      <c r="A32" s="3">
        <f t="shared" si="0"/>
        <v>3</v>
      </c>
      <c r="B32" s="30" t="s">
        <v>44</v>
      </c>
      <c r="C32" s="3" t="s">
        <v>45</v>
      </c>
      <c r="D32" s="22">
        <v>1</v>
      </c>
      <c r="E32" s="9">
        <v>0</v>
      </c>
      <c r="F32" s="9">
        <f t="shared" si="2"/>
        <v>0</v>
      </c>
      <c r="G32" s="3"/>
    </row>
    <row r="33" spans="1:7" x14ac:dyDescent="0.55000000000000004">
      <c r="A33" s="3">
        <f t="shared" si="0"/>
        <v>4</v>
      </c>
      <c r="B33" s="30" t="s">
        <v>74</v>
      </c>
      <c r="C33" s="3" t="s">
        <v>42</v>
      </c>
      <c r="D33" s="22">
        <f>3.355*4.2*0.25</f>
        <v>3.5227500000000003</v>
      </c>
      <c r="E33" s="9">
        <v>0</v>
      </c>
      <c r="F33" s="9">
        <f t="shared" si="2"/>
        <v>0</v>
      </c>
      <c r="G33" s="3" t="s">
        <v>78</v>
      </c>
    </row>
    <row r="34" spans="1:7" x14ac:dyDescent="0.55000000000000004">
      <c r="A34" s="3">
        <f t="shared" si="0"/>
        <v>5</v>
      </c>
      <c r="B34" s="30" t="s">
        <v>46</v>
      </c>
      <c r="C34" s="3" t="s">
        <v>42</v>
      </c>
      <c r="D34" s="22">
        <f>3.355*4.2</f>
        <v>14.091000000000001</v>
      </c>
      <c r="E34" s="9">
        <v>0</v>
      </c>
      <c r="F34" s="9">
        <f t="shared" si="2"/>
        <v>0</v>
      </c>
      <c r="G34" s="3"/>
    </row>
    <row r="35" spans="1:7" x14ac:dyDescent="0.55000000000000004">
      <c r="A35" s="3">
        <f t="shared" si="0"/>
        <v>6</v>
      </c>
      <c r="B35" s="30" t="s">
        <v>47</v>
      </c>
      <c r="C35" s="3" t="s">
        <v>48</v>
      </c>
      <c r="D35" s="22">
        <f>4.2+3.2+3.355*2</f>
        <v>14.11</v>
      </c>
      <c r="E35" s="9">
        <v>0</v>
      </c>
      <c r="F35" s="9">
        <f t="shared" si="2"/>
        <v>0</v>
      </c>
      <c r="G35" s="3"/>
    </row>
    <row r="36" spans="1:7" x14ac:dyDescent="0.55000000000000004">
      <c r="A36" s="3">
        <f t="shared" si="0"/>
        <v>7</v>
      </c>
      <c r="B36" s="30" t="s">
        <v>49</v>
      </c>
      <c r="C36" s="3" t="s">
        <v>13</v>
      </c>
      <c r="D36" s="22">
        <v>1</v>
      </c>
      <c r="E36" s="9">
        <v>0</v>
      </c>
      <c r="F36" s="9">
        <f t="shared" si="2"/>
        <v>0</v>
      </c>
      <c r="G36" s="23"/>
    </row>
    <row r="37" spans="1:7" x14ac:dyDescent="0.55000000000000004">
      <c r="A37" s="3">
        <f t="shared" si="0"/>
        <v>8</v>
      </c>
      <c r="B37" s="30" t="s">
        <v>50</v>
      </c>
      <c r="C37" s="3" t="s">
        <v>51</v>
      </c>
      <c r="D37" s="22">
        <v>1</v>
      </c>
      <c r="E37" s="9">
        <v>0</v>
      </c>
      <c r="F37" s="9">
        <f t="shared" si="2"/>
        <v>0</v>
      </c>
      <c r="G37" s="23"/>
    </row>
    <row r="38" spans="1:7" x14ac:dyDescent="0.55000000000000004">
      <c r="A38" s="3">
        <f t="shared" si="0"/>
        <v>9</v>
      </c>
      <c r="B38" s="30" t="s">
        <v>52</v>
      </c>
      <c r="C38" s="3" t="s">
        <v>48</v>
      </c>
      <c r="D38" s="22">
        <v>1</v>
      </c>
      <c r="E38" s="9">
        <v>0</v>
      </c>
      <c r="F38" s="9">
        <f t="shared" si="2"/>
        <v>0</v>
      </c>
      <c r="G38" s="15"/>
    </row>
    <row r="39" spans="1:7" ht="28.8" x14ac:dyDescent="0.55000000000000004">
      <c r="A39" s="3">
        <f t="shared" si="0"/>
        <v>10</v>
      </c>
      <c r="B39" s="30" t="s">
        <v>53</v>
      </c>
      <c r="C39" s="13" t="s">
        <v>42</v>
      </c>
      <c r="D39" s="22">
        <v>9.0299999999999994</v>
      </c>
      <c r="E39" s="9">
        <v>0</v>
      </c>
      <c r="F39" s="9">
        <f t="shared" si="2"/>
        <v>0</v>
      </c>
      <c r="G39" s="23" t="s">
        <v>54</v>
      </c>
    </row>
    <row r="40" spans="1:7" ht="28.8" x14ac:dyDescent="0.55000000000000004">
      <c r="A40" s="3">
        <f t="shared" si="0"/>
        <v>11</v>
      </c>
      <c r="B40" s="30" t="s">
        <v>55</v>
      </c>
      <c r="C40" s="13" t="s">
        <v>42</v>
      </c>
      <c r="D40" s="22">
        <v>9.0299999999999994</v>
      </c>
      <c r="E40" s="9">
        <v>0</v>
      </c>
      <c r="F40" s="9">
        <f t="shared" si="2"/>
        <v>0</v>
      </c>
      <c r="G40" s="15"/>
    </row>
    <row r="41" spans="1:7" x14ac:dyDescent="0.55000000000000004">
      <c r="A41" s="3">
        <f t="shared" si="0"/>
        <v>12</v>
      </c>
      <c r="B41" s="30" t="s">
        <v>56</v>
      </c>
      <c r="C41" s="13" t="s">
        <v>42</v>
      </c>
      <c r="D41" s="22">
        <v>14.09</v>
      </c>
      <c r="E41" s="9">
        <v>0</v>
      </c>
      <c r="F41" s="9">
        <f t="shared" si="2"/>
        <v>0</v>
      </c>
      <c r="G41" s="15"/>
    </row>
    <row r="42" spans="1:7" x14ac:dyDescent="0.55000000000000004">
      <c r="A42" s="3">
        <f t="shared" si="0"/>
        <v>13</v>
      </c>
      <c r="B42" s="30" t="s">
        <v>59</v>
      </c>
      <c r="C42" s="13" t="s">
        <v>42</v>
      </c>
      <c r="D42" s="22">
        <f>14.09+14.11*3.09</f>
        <v>57.689899999999994</v>
      </c>
      <c r="E42" s="9">
        <v>0</v>
      </c>
      <c r="F42" s="9">
        <f t="shared" si="2"/>
        <v>0</v>
      </c>
      <c r="G42" s="15" t="s">
        <v>60</v>
      </c>
    </row>
    <row r="43" spans="1:7" x14ac:dyDescent="0.55000000000000004">
      <c r="A43" s="3">
        <f t="shared" si="0"/>
        <v>14</v>
      </c>
      <c r="B43" s="30" t="s">
        <v>61</v>
      </c>
      <c r="C43" s="3" t="s">
        <v>42</v>
      </c>
      <c r="D43" s="22">
        <f>1.18*1.7</f>
        <v>2.0059999999999998</v>
      </c>
      <c r="E43" s="9">
        <v>0</v>
      </c>
      <c r="F43" s="9">
        <f t="shared" si="2"/>
        <v>0</v>
      </c>
      <c r="G43" s="3"/>
    </row>
    <row r="44" spans="1:7" x14ac:dyDescent="0.55000000000000004">
      <c r="A44" s="3">
        <f t="shared" si="0"/>
        <v>15</v>
      </c>
      <c r="B44" s="30" t="s">
        <v>71</v>
      </c>
      <c r="C44" s="3" t="s">
        <v>7</v>
      </c>
      <c r="D44" s="22">
        <v>1</v>
      </c>
      <c r="E44" s="9">
        <v>0</v>
      </c>
      <c r="F44" s="9">
        <f t="shared" si="2"/>
        <v>0</v>
      </c>
      <c r="G44" s="3"/>
    </row>
    <row r="45" spans="1:7" x14ac:dyDescent="0.55000000000000004">
      <c r="A45" s="3">
        <f t="shared" si="0"/>
        <v>16</v>
      </c>
      <c r="B45" s="31" t="s">
        <v>63</v>
      </c>
      <c r="C45" s="3" t="s">
        <v>42</v>
      </c>
      <c r="D45" s="22">
        <f>1.23*2.9</f>
        <v>3.5669999999999997</v>
      </c>
      <c r="E45" s="9">
        <v>0</v>
      </c>
      <c r="F45" s="9">
        <f t="shared" si="2"/>
        <v>0</v>
      </c>
      <c r="G45" s="15"/>
    </row>
    <row r="46" spans="1:7" x14ac:dyDescent="0.55000000000000004">
      <c r="A46" s="3">
        <f t="shared" si="0"/>
        <v>17</v>
      </c>
      <c r="B46" s="31" t="s">
        <v>66</v>
      </c>
      <c r="C46" s="3" t="s">
        <v>7</v>
      </c>
      <c r="D46" s="22">
        <v>1</v>
      </c>
      <c r="E46" s="9">
        <v>0</v>
      </c>
      <c r="F46" s="9">
        <f t="shared" si="2"/>
        <v>0</v>
      </c>
      <c r="G46" s="15"/>
    </row>
    <row r="47" spans="1:7" x14ac:dyDescent="0.55000000000000004">
      <c r="A47" s="3">
        <f t="shared" si="0"/>
        <v>18</v>
      </c>
      <c r="B47" s="31" t="s">
        <v>67</v>
      </c>
      <c r="C47" s="3" t="s">
        <v>42</v>
      </c>
      <c r="D47" s="22">
        <v>2.0699999999999998</v>
      </c>
      <c r="E47" s="9">
        <v>0</v>
      </c>
      <c r="F47" s="9">
        <f t="shared" si="2"/>
        <v>0</v>
      </c>
      <c r="G47" s="15" t="s">
        <v>68</v>
      </c>
    </row>
    <row r="48" spans="1:7" x14ac:dyDescent="0.55000000000000004">
      <c r="A48" s="3">
        <f t="shared" si="0"/>
        <v>19</v>
      </c>
      <c r="B48" s="30" t="s">
        <v>69</v>
      </c>
      <c r="C48" s="3" t="s">
        <v>7</v>
      </c>
      <c r="D48" s="22">
        <v>1</v>
      </c>
      <c r="E48" s="9">
        <v>0</v>
      </c>
      <c r="F48" s="9">
        <f t="shared" si="2"/>
        <v>0</v>
      </c>
      <c r="G48" s="3"/>
    </row>
    <row r="49" spans="1:7" x14ac:dyDescent="0.55000000000000004">
      <c r="A49" s="3">
        <f t="shared" si="0"/>
        <v>20</v>
      </c>
      <c r="B49" s="31" t="s">
        <v>70</v>
      </c>
      <c r="C49" s="3" t="s">
        <v>48</v>
      </c>
      <c r="D49" s="22">
        <v>19.98</v>
      </c>
      <c r="E49" s="9">
        <v>0</v>
      </c>
      <c r="F49" s="9">
        <f t="shared" si="2"/>
        <v>0</v>
      </c>
      <c r="G49" s="3"/>
    </row>
    <row r="50" spans="1:7" ht="29.4" customHeight="1" x14ac:dyDescent="0.55000000000000004">
      <c r="A50" s="3">
        <f t="shared" si="0"/>
        <v>21</v>
      </c>
      <c r="B50" s="30" t="s">
        <v>75</v>
      </c>
      <c r="C50" s="3" t="s">
        <v>7</v>
      </c>
      <c r="D50" s="22">
        <v>1</v>
      </c>
      <c r="E50" s="9">
        <v>0</v>
      </c>
      <c r="F50" s="9">
        <f>D50*E50</f>
        <v>0</v>
      </c>
      <c r="G50" s="3"/>
    </row>
    <row r="51" spans="1:7" x14ac:dyDescent="0.55000000000000004">
      <c r="A51" s="3">
        <f t="shared" si="0"/>
        <v>22</v>
      </c>
      <c r="B51" s="31" t="s">
        <v>72</v>
      </c>
      <c r="C51" s="3" t="s">
        <v>7</v>
      </c>
      <c r="D51" s="22">
        <v>1</v>
      </c>
      <c r="E51" s="9">
        <v>0</v>
      </c>
      <c r="F51" s="9">
        <f t="shared" ref="F51" si="3">D51*E51</f>
        <v>0</v>
      </c>
      <c r="G51" s="15"/>
    </row>
    <row r="52" spans="1:7" x14ac:dyDescent="0.55000000000000004">
      <c r="A52" s="11"/>
      <c r="B52" s="12"/>
      <c r="C52" s="13"/>
      <c r="D52" s="24"/>
      <c r="E52" s="16" t="s">
        <v>77</v>
      </c>
      <c r="F52" s="16">
        <f>SUM(F30:F51)</f>
        <v>0</v>
      </c>
      <c r="G52" s="17"/>
    </row>
    <row r="53" spans="1:7" s="7" customFormat="1" x14ac:dyDescent="0.55000000000000004">
      <c r="A53" s="27" t="s">
        <v>40</v>
      </c>
      <c r="B53" s="28"/>
      <c r="C53" s="28"/>
      <c r="D53" s="28"/>
      <c r="E53" s="28"/>
      <c r="F53" s="28"/>
      <c r="G53" s="29"/>
    </row>
    <row r="54" spans="1:7" x14ac:dyDescent="0.55000000000000004">
      <c r="A54" s="3">
        <v>1</v>
      </c>
      <c r="B54" s="30" t="s">
        <v>46</v>
      </c>
      <c r="C54" s="3" t="s">
        <v>42</v>
      </c>
      <c r="D54" s="22">
        <f>1.23*6.68</f>
        <v>8.2164000000000001</v>
      </c>
      <c r="E54" s="9">
        <v>0</v>
      </c>
      <c r="F54" s="9">
        <f t="shared" ref="F54:F57" si="4">D54*E54</f>
        <v>0</v>
      </c>
      <c r="G54" s="3"/>
    </row>
    <row r="55" spans="1:7" ht="28.8" x14ac:dyDescent="0.55000000000000004">
      <c r="A55" s="3">
        <f t="shared" ref="A55:A57" si="5">A54+1</f>
        <v>2</v>
      </c>
      <c r="B55" s="30" t="s">
        <v>55</v>
      </c>
      <c r="C55" s="13" t="s">
        <v>42</v>
      </c>
      <c r="D55" s="22">
        <v>2.0699999999999998</v>
      </c>
      <c r="E55" s="14">
        <v>0</v>
      </c>
      <c r="F55" s="9">
        <f t="shared" si="4"/>
        <v>0</v>
      </c>
      <c r="G55" s="15"/>
    </row>
    <row r="56" spans="1:7" x14ac:dyDescent="0.55000000000000004">
      <c r="A56" s="3">
        <f t="shared" si="5"/>
        <v>3</v>
      </c>
      <c r="B56" s="30" t="s">
        <v>59</v>
      </c>
      <c r="C56" s="13" t="s">
        <v>42</v>
      </c>
      <c r="D56" s="22">
        <v>2.0699999999999998</v>
      </c>
      <c r="E56" s="14">
        <v>0</v>
      </c>
      <c r="F56" s="9">
        <f t="shared" si="4"/>
        <v>0</v>
      </c>
      <c r="G56" s="15" t="s">
        <v>60</v>
      </c>
    </row>
    <row r="57" spans="1:7" x14ac:dyDescent="0.55000000000000004">
      <c r="A57" s="3">
        <f t="shared" si="5"/>
        <v>4</v>
      </c>
      <c r="B57" s="31" t="s">
        <v>70</v>
      </c>
      <c r="C57" s="3" t="s">
        <v>48</v>
      </c>
      <c r="D57" s="22">
        <v>5.8</v>
      </c>
      <c r="E57" s="9">
        <v>0</v>
      </c>
      <c r="F57" s="9">
        <f t="shared" si="4"/>
        <v>0</v>
      </c>
      <c r="G57" s="3"/>
    </row>
    <row r="58" spans="1:7" x14ac:dyDescent="0.55000000000000004">
      <c r="E58" s="26"/>
      <c r="F58" s="26">
        <f>SUM(F54:F57)</f>
        <v>0</v>
      </c>
    </row>
  </sheetData>
  <mergeCells count="3">
    <mergeCell ref="A2:G2"/>
    <mergeCell ref="A29:G29"/>
    <mergeCell ref="A53:G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IE+IT</vt:lpstr>
      <vt:lpstr>BUD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Foltyniak</dc:creator>
  <cp:lastModifiedBy>Wojciech Pacanowski</cp:lastModifiedBy>
  <dcterms:created xsi:type="dcterms:W3CDTF">2015-06-05T18:19:34Z</dcterms:created>
  <dcterms:modified xsi:type="dcterms:W3CDTF">2025-08-28T20:14:14Z</dcterms:modified>
</cp:coreProperties>
</file>