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milia.ciechanowicz\Desktop\Rok 2026\Zapytanie ofertowe\Naprawa dachu magazynu\"/>
    </mc:Choice>
  </mc:AlternateContent>
  <xr:revisionPtr revIDLastSave="0" documentId="13_ncr:1_{9449E77E-219F-4C97-BFC2-9B7E658A9C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G_Dach" sheetId="6" r:id="rId1"/>
    <sheet name="Przedmia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F8" i="6" s="1"/>
  <c r="F6" i="6"/>
  <c r="D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D7" i="6"/>
  <c r="F7" i="6" s="1"/>
  <c r="D10" i="6"/>
  <c r="F10" i="6" s="1"/>
  <c r="F27" i="5"/>
  <c r="F26" i="5"/>
  <c r="F25" i="5"/>
  <c r="F24" i="5"/>
  <c r="F23" i="5"/>
  <c r="F22" i="5"/>
  <c r="F21" i="5"/>
  <c r="F20" i="5"/>
  <c r="F19" i="5"/>
  <c r="F18" i="5"/>
  <c r="F17" i="5"/>
  <c r="F16" i="5"/>
  <c r="D15" i="5"/>
  <c r="F15" i="5" s="1"/>
  <c r="D14" i="5"/>
  <c r="F14" i="5" s="1"/>
  <c r="F13" i="5"/>
  <c r="D12" i="5"/>
  <c r="F12" i="5" s="1"/>
  <c r="F11" i="5"/>
  <c r="D10" i="5"/>
  <c r="F10" i="5" s="1"/>
  <c r="D9" i="5"/>
  <c r="F9" i="5" s="1"/>
  <c r="F8" i="5"/>
  <c r="F7" i="5"/>
  <c r="D6" i="5"/>
  <c r="F6" i="5" s="1"/>
  <c r="F5" i="5"/>
  <c r="D4" i="5"/>
  <c r="F4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D3" i="5"/>
  <c r="F3" i="5" s="1"/>
  <c r="D19" i="6"/>
  <c r="F19" i="6" s="1"/>
  <c r="D16" i="6"/>
  <c r="F16" i="6" s="1"/>
  <c r="F11" i="6"/>
  <c r="F12" i="6"/>
  <c r="D13" i="6"/>
  <c r="F13" i="6" s="1"/>
  <c r="D14" i="6"/>
  <c r="F14" i="6" s="1"/>
  <c r="D18" i="6"/>
  <c r="F18" i="6" s="1"/>
  <c r="D9" i="6"/>
  <c r="F9" i="6" s="1"/>
  <c r="F26" i="6"/>
  <c r="F23" i="6"/>
  <c r="F25" i="6"/>
  <c r="F31" i="6"/>
  <c r="F30" i="6"/>
  <c r="F29" i="6"/>
  <c r="D4" i="6"/>
  <c r="F4" i="6" s="1"/>
  <c r="D3" i="6"/>
  <c r="F3" i="6" s="1"/>
  <c r="F17" i="6"/>
  <c r="F28" i="6"/>
  <c r="F27" i="6"/>
  <c r="F24" i="6"/>
  <c r="F22" i="6"/>
  <c r="F21" i="6"/>
  <c r="F20" i="6"/>
  <c r="F15" i="6"/>
  <c r="F5" i="6"/>
  <c r="A4" i="6"/>
  <c r="A5" i="6" s="1"/>
  <c r="A31" i="6" l="1"/>
  <c r="F28" i="5"/>
  <c r="F32" i="6"/>
</calcChain>
</file>

<file path=xl/sharedStrings.xml><?xml version="1.0" encoding="utf-8"?>
<sst xmlns="http://schemas.openxmlformats.org/spreadsheetml/2006/main" count="130" uniqueCount="46">
  <si>
    <t>L.p.</t>
  </si>
  <si>
    <t>Opis</t>
  </si>
  <si>
    <t>Ilość</t>
  </si>
  <si>
    <t>Cena</t>
  </si>
  <si>
    <t>Wartość</t>
  </si>
  <si>
    <t>Jedn.miary</t>
  </si>
  <si>
    <t>Uwagi</t>
  </si>
  <si>
    <t>szt.</t>
  </si>
  <si>
    <t>kpl.</t>
  </si>
  <si>
    <t>m2</t>
  </si>
  <si>
    <t>m3</t>
  </si>
  <si>
    <t>mb</t>
  </si>
  <si>
    <t>kg</t>
  </si>
  <si>
    <t>Montaż rynny PCV</t>
  </si>
  <si>
    <t>Montaż rury spustowej z PCV</t>
  </si>
  <si>
    <t xml:space="preserve">Demontaż wierzchniej warstwy papy </t>
  </si>
  <si>
    <t>Demontaż rynien wraz z rurami spustowymi</t>
  </si>
  <si>
    <t>Demontaż obróbek blacharskich attyki</t>
  </si>
  <si>
    <t>Utylizacja papy oraz  gruzu i obróbek blacharskich oraz stali</t>
  </si>
  <si>
    <t>Przygotowanie muru do montażu stropu z płyt kanałowych</t>
  </si>
  <si>
    <t>Skucie istniejącego stropu</t>
  </si>
  <si>
    <t>Montaż stropu z płyt kanałowych</t>
  </si>
  <si>
    <t>Zbrojenie wieńca wraz z dozbrojeniem pachwin</t>
  </si>
  <si>
    <t>Deskowanie wieńców</t>
  </si>
  <si>
    <t>Betonowanie wieńców oraz pachwin</t>
  </si>
  <si>
    <t>Zbrojenie stropu monolitycznego</t>
  </si>
  <si>
    <t>Deskowanie stropu monolitycznego</t>
  </si>
  <si>
    <t>Betonowanie stropu monolitycznego</t>
  </si>
  <si>
    <t>Podkład gruntujący pod papę</t>
  </si>
  <si>
    <t>Ułożenie papy podkładowej Hydrobit S60 V3</t>
  </si>
  <si>
    <t>Zgarzanie papy nawierzchniowej termozgrzewalnej Icopal Top PYE  PV 250 S5,2 www</t>
  </si>
  <si>
    <t>Montaż rozdzielnicy elektrycznej</t>
  </si>
  <si>
    <t>Montaż dwóch lamp</t>
  </si>
  <si>
    <t>Montaz gniazda 230V</t>
  </si>
  <si>
    <t>wraz z kablami i włącznikiem</t>
  </si>
  <si>
    <t>wraz z kablami</t>
  </si>
  <si>
    <t>Montaż obróbek blacharskich attyki</t>
  </si>
  <si>
    <t>Wykonanie papy na attyce</t>
  </si>
  <si>
    <t>Montaż płyty OSB na attyce</t>
  </si>
  <si>
    <t>Montaż pasa nadrynnowego</t>
  </si>
  <si>
    <t>Budynek magazynu - dach</t>
  </si>
  <si>
    <t>Demontaż istniejących podciągów stalowych wraz z utylizacją</t>
  </si>
  <si>
    <t>Zbrojenie 2 trzpieni żelbetowych</t>
  </si>
  <si>
    <t>Wykucie w murze dwóch miejsc pod trzpienie żelbetowe</t>
  </si>
  <si>
    <t>Deskowanie/betonowanie 2 trzpieni żelbetowych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</si>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</sst>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3CA9-2E4F-4200-AEFD-7C5DB4D7E80F}">
  <dimension ref="A1:G32"/>
  <sheetViews>
    <sheetView workbookViewId="0">
      <selection activeCell="B3" sqref="B3:B31"/>
    </sheetView>
  </sheetViews>
  <sheetFormatPr defaultColWidth="9.140625" defaultRowHeight="15" x14ac:dyDescent="0.25"/>
  <cols>
    <col min="1" max="1" width="4.140625" style="2" bestFit="1" customWidth="1"/>
    <col min="2" max="2" width="54.28515625" style="5" customWidth="1"/>
    <col min="3" max="3" width="10.7109375" style="2" bestFit="1" customWidth="1"/>
    <col min="4" max="4" width="9.140625" style="16"/>
    <col min="5" max="5" width="19" style="9" bestFit="1" customWidth="1"/>
    <col min="6" max="6" width="15.28515625" style="9" customWidth="1"/>
    <col min="7" max="7" width="31.5703125" style="2" bestFit="1" customWidth="1"/>
    <col min="8" max="16384" width="9.140625" style="2"/>
  </cols>
  <sheetData>
    <row r="1" spans="1:7" x14ac:dyDescent="0.25">
      <c r="A1" s="1" t="s">
        <v>0</v>
      </c>
      <c r="B1" s="4" t="s">
        <v>1</v>
      </c>
      <c r="C1" s="1" t="s">
        <v>5</v>
      </c>
      <c r="D1" s="13" t="s">
        <v>2</v>
      </c>
      <c r="E1" s="7" t="s">
        <v>3</v>
      </c>
      <c r="F1" s="7" t="s">
        <v>4</v>
      </c>
      <c r="G1" s="1" t="s">
        <v>6</v>
      </c>
    </row>
    <row r="2" spans="1:7" s="6" customFormat="1" x14ac:dyDescent="0.25">
      <c r="A2" s="18" t="s">
        <v>40</v>
      </c>
      <c r="B2" s="19"/>
      <c r="C2" s="19"/>
      <c r="D2" s="19"/>
      <c r="E2" s="19"/>
      <c r="F2" s="19"/>
      <c r="G2" s="20"/>
    </row>
    <row r="3" spans="1:7" x14ac:dyDescent="0.25">
      <c r="A3" s="3">
        <v>1</v>
      </c>
      <c r="B3" s="21" t="s">
        <v>15</v>
      </c>
      <c r="C3" s="3" t="s">
        <v>9</v>
      </c>
      <c r="D3" s="14">
        <f>69.02 +21.17*0.62</f>
        <v>82.145399999999995</v>
      </c>
      <c r="E3" s="8"/>
      <c r="F3" s="8">
        <f>D3*E3</f>
        <v>0</v>
      </c>
      <c r="G3" s="3"/>
    </row>
    <row r="4" spans="1:7" x14ac:dyDescent="0.25">
      <c r="A4" s="3">
        <f t="shared" ref="A4:A31" si="0">A3+1</f>
        <v>2</v>
      </c>
      <c r="B4" s="21" t="s">
        <v>16</v>
      </c>
      <c r="C4" s="3" t="s">
        <v>11</v>
      </c>
      <c r="D4" s="14">
        <f>16.27+2.5</f>
        <v>18.77</v>
      </c>
      <c r="E4" s="8"/>
      <c r="F4" s="8">
        <f t="shared" ref="F4:F26" si="1">D4*E4</f>
        <v>0</v>
      </c>
      <c r="G4" s="3"/>
    </row>
    <row r="5" spans="1:7" x14ac:dyDescent="0.25">
      <c r="A5" s="3">
        <f t="shared" si="0"/>
        <v>3</v>
      </c>
      <c r="B5" s="21" t="s">
        <v>17</v>
      </c>
      <c r="C5" s="3" t="s">
        <v>11</v>
      </c>
      <c r="D5" s="14">
        <v>21.17</v>
      </c>
      <c r="E5" s="8"/>
      <c r="F5" s="8">
        <f t="shared" si="1"/>
        <v>0</v>
      </c>
      <c r="G5" s="3"/>
    </row>
    <row r="6" spans="1:7" x14ac:dyDescent="0.25">
      <c r="A6" s="3">
        <f t="shared" si="0"/>
        <v>4</v>
      </c>
      <c r="B6" s="21" t="s">
        <v>43</v>
      </c>
      <c r="C6" s="3" t="s">
        <v>9</v>
      </c>
      <c r="D6" s="14">
        <f>0.3*2.46*2</f>
        <v>1.476</v>
      </c>
      <c r="E6" s="8"/>
      <c r="F6" s="8">
        <f t="shared" si="1"/>
        <v>0</v>
      </c>
      <c r="G6" s="3"/>
    </row>
    <row r="7" spans="1:7" x14ac:dyDescent="0.25">
      <c r="A7" s="3">
        <f t="shared" si="0"/>
        <v>5</v>
      </c>
      <c r="B7" s="21" t="s">
        <v>42</v>
      </c>
      <c r="C7" s="3" t="s">
        <v>12</v>
      </c>
      <c r="D7" s="14">
        <f>3*4*0.9*2</f>
        <v>21.6</v>
      </c>
      <c r="E7" s="8"/>
      <c r="F7" s="8">
        <f t="shared" si="1"/>
        <v>0</v>
      </c>
      <c r="G7" s="3"/>
    </row>
    <row r="8" spans="1:7" x14ac:dyDescent="0.25">
      <c r="A8" s="3">
        <f t="shared" si="0"/>
        <v>6</v>
      </c>
      <c r="B8" s="21" t="s">
        <v>44</v>
      </c>
      <c r="C8" s="3" t="s">
        <v>10</v>
      </c>
      <c r="D8" s="14">
        <f>0.35*0.25*2.46*2</f>
        <v>0.43049999999999999</v>
      </c>
      <c r="E8" s="8"/>
      <c r="F8" s="8">
        <f t="shared" si="1"/>
        <v>0</v>
      </c>
      <c r="G8" s="3"/>
    </row>
    <row r="9" spans="1:7" x14ac:dyDescent="0.25">
      <c r="A9" s="3">
        <f t="shared" si="0"/>
        <v>7</v>
      </c>
      <c r="B9" s="21" t="s">
        <v>20</v>
      </c>
      <c r="C9" s="3" t="s">
        <v>9</v>
      </c>
      <c r="D9" s="14">
        <f>4.3*4.1+1.78</f>
        <v>19.41</v>
      </c>
      <c r="E9" s="8"/>
      <c r="F9" s="8">
        <f t="shared" si="1"/>
        <v>0</v>
      </c>
      <c r="G9" s="3"/>
    </row>
    <row r="10" spans="1:7" ht="30" x14ac:dyDescent="0.25">
      <c r="A10" s="3">
        <f t="shared" si="0"/>
        <v>8</v>
      </c>
      <c r="B10" s="21" t="s">
        <v>41</v>
      </c>
      <c r="C10" s="3" t="s">
        <v>12</v>
      </c>
      <c r="D10" s="14">
        <f>18.06*10.6</f>
        <v>191.43599999999998</v>
      </c>
      <c r="E10" s="8"/>
      <c r="F10" s="8">
        <f t="shared" si="1"/>
        <v>0</v>
      </c>
      <c r="G10" s="3"/>
    </row>
    <row r="11" spans="1:7" x14ac:dyDescent="0.25">
      <c r="A11" s="3">
        <f t="shared" si="0"/>
        <v>9</v>
      </c>
      <c r="B11" s="21" t="s">
        <v>18</v>
      </c>
      <c r="C11" s="3" t="s">
        <v>10</v>
      </c>
      <c r="D11" s="14">
        <v>1</v>
      </c>
      <c r="E11" s="8"/>
      <c r="F11" s="8">
        <f t="shared" si="1"/>
        <v>0</v>
      </c>
      <c r="G11" s="3"/>
    </row>
    <row r="12" spans="1:7" x14ac:dyDescent="0.25">
      <c r="A12" s="3">
        <f t="shared" si="0"/>
        <v>10</v>
      </c>
      <c r="B12" s="21" t="s">
        <v>19</v>
      </c>
      <c r="C12" s="3" t="s">
        <v>11</v>
      </c>
      <c r="D12" s="14">
        <v>17.559999999999999</v>
      </c>
      <c r="E12" s="8"/>
      <c r="F12" s="8">
        <f t="shared" si="1"/>
        <v>0</v>
      </c>
      <c r="G12" s="3"/>
    </row>
    <row r="13" spans="1:7" x14ac:dyDescent="0.25">
      <c r="A13" s="3">
        <f t="shared" si="0"/>
        <v>11</v>
      </c>
      <c r="B13" s="21" t="s">
        <v>21</v>
      </c>
      <c r="C13" s="3" t="s">
        <v>9</v>
      </c>
      <c r="D13" s="14">
        <f>4.43*4.05</f>
        <v>17.941499999999998</v>
      </c>
      <c r="E13" s="8"/>
      <c r="F13" s="8">
        <f t="shared" si="1"/>
        <v>0</v>
      </c>
      <c r="G13" s="3"/>
    </row>
    <row r="14" spans="1:7" x14ac:dyDescent="0.25">
      <c r="A14" s="3">
        <f t="shared" si="0"/>
        <v>12</v>
      </c>
      <c r="B14" s="21" t="s">
        <v>22</v>
      </c>
      <c r="C14" s="3" t="s">
        <v>12</v>
      </c>
      <c r="D14" s="14">
        <f>18*4*0.9+80*0.7*0.222+1.58*4*4.43</f>
        <v>105.2296</v>
      </c>
      <c r="E14" s="8"/>
      <c r="F14" s="8">
        <f t="shared" si="1"/>
        <v>0</v>
      </c>
      <c r="G14" s="15"/>
    </row>
    <row r="15" spans="1:7" x14ac:dyDescent="0.25">
      <c r="A15" s="3">
        <f t="shared" si="0"/>
        <v>13</v>
      </c>
      <c r="B15" s="21" t="s">
        <v>23</v>
      </c>
      <c r="C15" s="3" t="s">
        <v>11</v>
      </c>
      <c r="D15" s="14">
        <v>17.559999999999999</v>
      </c>
      <c r="E15" s="8"/>
      <c r="F15" s="8">
        <f t="shared" si="1"/>
        <v>0</v>
      </c>
      <c r="G15" s="15"/>
    </row>
    <row r="16" spans="1:7" x14ac:dyDescent="0.25">
      <c r="A16" s="3">
        <f t="shared" si="0"/>
        <v>14</v>
      </c>
      <c r="B16" s="21" t="s">
        <v>24</v>
      </c>
      <c r="C16" s="3" t="s">
        <v>10</v>
      </c>
      <c r="D16" s="14">
        <f>17.56*0.24*0.24+4*4.3*0.15*0.5</f>
        <v>2.3014559999999999</v>
      </c>
      <c r="E16" s="8"/>
      <c r="F16" s="8">
        <f t="shared" si="1"/>
        <v>0</v>
      </c>
      <c r="G16" s="15"/>
    </row>
    <row r="17" spans="1:7" x14ac:dyDescent="0.25">
      <c r="A17" s="3">
        <f t="shared" si="0"/>
        <v>15</v>
      </c>
      <c r="B17" s="21" t="s">
        <v>26</v>
      </c>
      <c r="C17" s="3" t="s">
        <v>9</v>
      </c>
      <c r="D17" s="14">
        <v>1.78</v>
      </c>
      <c r="E17" s="8"/>
      <c r="F17" s="8">
        <f t="shared" si="1"/>
        <v>0</v>
      </c>
      <c r="G17" s="12"/>
    </row>
    <row r="18" spans="1:7" x14ac:dyDescent="0.25">
      <c r="A18" s="3">
        <f t="shared" si="0"/>
        <v>16</v>
      </c>
      <c r="B18" s="21" t="s">
        <v>25</v>
      </c>
      <c r="C18" s="10" t="s">
        <v>12</v>
      </c>
      <c r="D18" s="14">
        <f>2*14*0.9+5</f>
        <v>30.2</v>
      </c>
      <c r="E18" s="11"/>
      <c r="F18" s="8">
        <f t="shared" si="1"/>
        <v>0</v>
      </c>
      <c r="G18" s="15"/>
    </row>
    <row r="19" spans="1:7" x14ac:dyDescent="0.25">
      <c r="A19" s="3">
        <f t="shared" si="0"/>
        <v>17</v>
      </c>
      <c r="B19" s="21" t="s">
        <v>27</v>
      </c>
      <c r="C19" s="10" t="s">
        <v>10</v>
      </c>
      <c r="D19" s="14">
        <f>2.04*0.2</f>
        <v>0.40800000000000003</v>
      </c>
      <c r="E19" s="11"/>
      <c r="F19" s="8">
        <f t="shared" si="1"/>
        <v>0</v>
      </c>
      <c r="G19" s="12"/>
    </row>
    <row r="20" spans="1:7" x14ac:dyDescent="0.25">
      <c r="A20" s="3">
        <f t="shared" si="0"/>
        <v>18</v>
      </c>
      <c r="B20" s="21" t="s">
        <v>28</v>
      </c>
      <c r="C20" s="10" t="s">
        <v>9</v>
      </c>
      <c r="D20" s="14">
        <v>69.02</v>
      </c>
      <c r="E20" s="11"/>
      <c r="F20" s="8">
        <f t="shared" si="1"/>
        <v>0</v>
      </c>
      <c r="G20" s="12"/>
    </row>
    <row r="21" spans="1:7" x14ac:dyDescent="0.25">
      <c r="A21" s="3">
        <f t="shared" si="0"/>
        <v>19</v>
      </c>
      <c r="B21" s="21" t="s">
        <v>29</v>
      </c>
      <c r="C21" s="10" t="s">
        <v>9</v>
      </c>
      <c r="D21" s="14">
        <v>69.02</v>
      </c>
      <c r="E21" s="11"/>
      <c r="F21" s="8">
        <f t="shared" si="1"/>
        <v>0</v>
      </c>
      <c r="G21" s="12"/>
    </row>
    <row r="22" spans="1:7" ht="30" x14ac:dyDescent="0.25">
      <c r="A22" s="3">
        <f t="shared" si="0"/>
        <v>20</v>
      </c>
      <c r="B22" s="21" t="s">
        <v>30</v>
      </c>
      <c r="C22" s="10" t="s">
        <v>9</v>
      </c>
      <c r="D22" s="14">
        <v>69.02</v>
      </c>
      <c r="E22" s="11"/>
      <c r="F22" s="8">
        <f t="shared" si="1"/>
        <v>0</v>
      </c>
      <c r="G22" s="12"/>
    </row>
    <row r="23" spans="1:7" x14ac:dyDescent="0.25">
      <c r="A23" s="3">
        <f t="shared" si="0"/>
        <v>21</v>
      </c>
      <c r="B23" s="21" t="s">
        <v>38</v>
      </c>
      <c r="C23" s="10" t="s">
        <v>11</v>
      </c>
      <c r="D23" s="14">
        <v>21.17</v>
      </c>
      <c r="E23" s="11"/>
      <c r="F23" s="8">
        <f t="shared" si="1"/>
        <v>0</v>
      </c>
      <c r="G23" s="12"/>
    </row>
    <row r="24" spans="1:7" x14ac:dyDescent="0.25">
      <c r="A24" s="3">
        <f t="shared" si="0"/>
        <v>22</v>
      </c>
      <c r="B24" s="21" t="s">
        <v>36</v>
      </c>
      <c r="C24" s="10" t="s">
        <v>11</v>
      </c>
      <c r="D24" s="14">
        <v>21.17</v>
      </c>
      <c r="E24" s="11"/>
      <c r="F24" s="8">
        <f t="shared" si="1"/>
        <v>0</v>
      </c>
      <c r="G24" s="12"/>
    </row>
    <row r="25" spans="1:7" x14ac:dyDescent="0.25">
      <c r="A25" s="3">
        <f t="shared" si="0"/>
        <v>23</v>
      </c>
      <c r="B25" s="22" t="s">
        <v>37</v>
      </c>
      <c r="C25" s="10" t="s">
        <v>11</v>
      </c>
      <c r="D25" s="14">
        <v>21.17</v>
      </c>
      <c r="E25" s="11"/>
      <c r="F25" s="8">
        <f t="shared" si="1"/>
        <v>0</v>
      </c>
      <c r="G25" s="12"/>
    </row>
    <row r="26" spans="1:7" x14ac:dyDescent="0.25">
      <c r="A26" s="3">
        <f t="shared" si="0"/>
        <v>24</v>
      </c>
      <c r="B26" s="22" t="s">
        <v>39</v>
      </c>
      <c r="C26" s="10" t="s">
        <v>11</v>
      </c>
      <c r="D26" s="14">
        <v>16.27</v>
      </c>
      <c r="E26" s="11"/>
      <c r="F26" s="8">
        <f t="shared" si="1"/>
        <v>0</v>
      </c>
      <c r="G26" s="12"/>
    </row>
    <row r="27" spans="1:7" x14ac:dyDescent="0.25">
      <c r="A27" s="3">
        <f t="shared" si="0"/>
        <v>25</v>
      </c>
      <c r="B27" s="22" t="s">
        <v>13</v>
      </c>
      <c r="C27" s="3" t="s">
        <v>11</v>
      </c>
      <c r="D27" s="14">
        <v>16.27</v>
      </c>
      <c r="E27" s="8"/>
      <c r="F27" s="8">
        <f t="shared" ref="F27:F31" si="2">D27*E27</f>
        <v>0</v>
      </c>
      <c r="G27" s="3"/>
    </row>
    <row r="28" spans="1:7" ht="29.1" customHeight="1" x14ac:dyDescent="0.25">
      <c r="A28" s="3">
        <f t="shared" si="0"/>
        <v>26</v>
      </c>
      <c r="B28" s="21" t="s">
        <v>14</v>
      </c>
      <c r="C28" s="3" t="s">
        <v>11</v>
      </c>
      <c r="D28" s="14">
        <v>3</v>
      </c>
      <c r="E28" s="8"/>
      <c r="F28" s="8">
        <f t="shared" si="2"/>
        <v>0</v>
      </c>
      <c r="G28" s="3"/>
    </row>
    <row r="29" spans="1:7" ht="15" customHeight="1" x14ac:dyDescent="0.25">
      <c r="A29" s="3">
        <f t="shared" si="0"/>
        <v>27</v>
      </c>
      <c r="B29" s="21" t="s">
        <v>31</v>
      </c>
      <c r="C29" s="3" t="s">
        <v>8</v>
      </c>
      <c r="D29" s="14">
        <v>1</v>
      </c>
      <c r="E29" s="8"/>
      <c r="F29" s="8">
        <f t="shared" si="2"/>
        <v>0</v>
      </c>
      <c r="G29" s="3"/>
    </row>
    <row r="30" spans="1:7" ht="15" customHeight="1" x14ac:dyDescent="0.25">
      <c r="A30" s="3">
        <f t="shared" si="0"/>
        <v>28</v>
      </c>
      <c r="B30" s="21" t="s">
        <v>32</v>
      </c>
      <c r="C30" s="3" t="s">
        <v>7</v>
      </c>
      <c r="D30" s="14">
        <v>2</v>
      </c>
      <c r="E30" s="8"/>
      <c r="F30" s="8">
        <f t="shared" si="2"/>
        <v>0</v>
      </c>
      <c r="G30" s="3" t="s">
        <v>34</v>
      </c>
    </row>
    <row r="31" spans="1:7" ht="15" customHeight="1" x14ac:dyDescent="0.25">
      <c r="A31" s="3">
        <f t="shared" si="0"/>
        <v>29</v>
      </c>
      <c r="B31" s="21" t="s">
        <v>33</v>
      </c>
      <c r="C31" s="3" t="s">
        <v>7</v>
      </c>
      <c r="D31" s="14">
        <v>1</v>
      </c>
      <c r="E31" s="8"/>
      <c r="F31" s="8">
        <f t="shared" si="2"/>
        <v>0</v>
      </c>
      <c r="G31" s="3" t="s">
        <v>35</v>
      </c>
    </row>
    <row r="32" spans="1:7" x14ac:dyDescent="0.25">
      <c r="E32" s="17" t="s">
        <v>45</v>
      </c>
      <c r="F32" s="17">
        <f>SUM(F3:F31)</f>
        <v>0</v>
      </c>
    </row>
  </sheetData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F175-FD77-410F-88E1-26633D34D222}">
  <dimension ref="A1:G28"/>
  <sheetViews>
    <sheetView tabSelected="1" workbookViewId="0">
      <selection activeCell="B27" sqref="B3:B27"/>
    </sheetView>
  </sheetViews>
  <sheetFormatPr defaultColWidth="9.140625" defaultRowHeight="15" x14ac:dyDescent="0.25"/>
  <cols>
    <col min="1" max="1" width="4.140625" style="2" bestFit="1" customWidth="1"/>
    <col min="2" max="2" width="54.28515625" style="5" customWidth="1"/>
    <col min="3" max="3" width="10.7109375" style="2" bestFit="1" customWidth="1"/>
    <col min="4" max="4" width="9.140625" style="16"/>
    <col min="5" max="5" width="19" style="9" bestFit="1" customWidth="1"/>
    <col min="6" max="6" width="15.28515625" style="9" customWidth="1"/>
    <col min="7" max="7" width="31.5703125" style="2" bestFit="1" customWidth="1"/>
    <col min="8" max="16384" width="9.140625" style="2"/>
  </cols>
  <sheetData>
    <row r="1" spans="1:7" x14ac:dyDescent="0.25">
      <c r="A1" s="1" t="s">
        <v>0</v>
      </c>
      <c r="B1" s="4" t="s">
        <v>1</v>
      </c>
      <c r="C1" s="1" t="s">
        <v>5</v>
      </c>
      <c r="D1" s="13" t="s">
        <v>2</v>
      </c>
      <c r="E1" s="7" t="s">
        <v>3</v>
      </c>
      <c r="F1" s="7" t="s">
        <v>4</v>
      </c>
      <c r="G1" s="1" t="s">
        <v>6</v>
      </c>
    </row>
    <row r="2" spans="1:7" s="6" customFormat="1" x14ac:dyDescent="0.25">
      <c r="A2" s="18" t="s">
        <v>40</v>
      </c>
      <c r="B2" s="19"/>
      <c r="C2" s="19"/>
      <c r="D2" s="19"/>
      <c r="E2" s="19"/>
      <c r="F2" s="19"/>
      <c r="G2" s="20"/>
    </row>
    <row r="3" spans="1:7" x14ac:dyDescent="0.25">
      <c r="A3" s="3">
        <v>1</v>
      </c>
      <c r="B3" s="21" t="s">
        <v>15</v>
      </c>
      <c r="C3" s="3" t="s">
        <v>9</v>
      </c>
      <c r="D3" s="14">
        <f>69.02 +21.17*0.62</f>
        <v>82.145399999999995</v>
      </c>
      <c r="E3" s="8">
        <v>0</v>
      </c>
      <c r="F3" s="8">
        <f>D3*E3</f>
        <v>0</v>
      </c>
      <c r="G3" s="3"/>
    </row>
    <row r="4" spans="1:7" x14ac:dyDescent="0.25">
      <c r="A4" s="3">
        <f t="shared" ref="A4:A27" si="0">A3+1</f>
        <v>2</v>
      </c>
      <c r="B4" s="21" t="s">
        <v>16</v>
      </c>
      <c r="C4" s="3" t="s">
        <v>11</v>
      </c>
      <c r="D4" s="14">
        <f>16.27+2.5</f>
        <v>18.77</v>
      </c>
      <c r="E4" s="8">
        <v>0</v>
      </c>
      <c r="F4" s="8">
        <f t="shared" ref="F4:F27" si="1">D4*E4</f>
        <v>0</v>
      </c>
      <c r="G4" s="3"/>
    </row>
    <row r="5" spans="1:7" x14ac:dyDescent="0.25">
      <c r="A5" s="3">
        <f t="shared" si="0"/>
        <v>3</v>
      </c>
      <c r="B5" s="21" t="s">
        <v>17</v>
      </c>
      <c r="C5" s="3" t="s">
        <v>11</v>
      </c>
      <c r="D5" s="14">
        <v>21.17</v>
      </c>
      <c r="E5" s="8">
        <v>0</v>
      </c>
      <c r="F5" s="8">
        <f t="shared" si="1"/>
        <v>0</v>
      </c>
      <c r="G5" s="3"/>
    </row>
    <row r="6" spans="1:7" x14ac:dyDescent="0.25">
      <c r="A6" s="3">
        <f t="shared" si="0"/>
        <v>4</v>
      </c>
      <c r="B6" s="21" t="s">
        <v>20</v>
      </c>
      <c r="C6" s="3" t="s">
        <v>9</v>
      </c>
      <c r="D6" s="14">
        <f>4.3*4.1+1.78</f>
        <v>19.41</v>
      </c>
      <c r="E6" s="8">
        <v>0</v>
      </c>
      <c r="F6" s="8">
        <f t="shared" si="1"/>
        <v>0</v>
      </c>
      <c r="G6" s="3"/>
    </row>
    <row r="7" spans="1:7" x14ac:dyDescent="0.25">
      <c r="A7" s="3">
        <f t="shared" si="0"/>
        <v>5</v>
      </c>
      <c r="B7" s="21" t="s">
        <v>18</v>
      </c>
      <c r="C7" s="3" t="s">
        <v>10</v>
      </c>
      <c r="D7" s="14">
        <v>1</v>
      </c>
      <c r="E7" s="8">
        <v>0</v>
      </c>
      <c r="F7" s="8">
        <f t="shared" si="1"/>
        <v>0</v>
      </c>
      <c r="G7" s="3"/>
    </row>
    <row r="8" spans="1:7" x14ac:dyDescent="0.25">
      <c r="A8" s="3">
        <f t="shared" si="0"/>
        <v>6</v>
      </c>
      <c r="B8" s="21" t="s">
        <v>19</v>
      </c>
      <c r="C8" s="3" t="s">
        <v>11</v>
      </c>
      <c r="D8" s="14">
        <v>17.559999999999999</v>
      </c>
      <c r="E8" s="8">
        <v>0</v>
      </c>
      <c r="F8" s="8">
        <f t="shared" si="1"/>
        <v>0</v>
      </c>
      <c r="G8" s="3"/>
    </row>
    <row r="9" spans="1:7" x14ac:dyDescent="0.25">
      <c r="A9" s="3">
        <f t="shared" si="0"/>
        <v>7</v>
      </c>
      <c r="B9" s="21" t="s">
        <v>21</v>
      </c>
      <c r="C9" s="3" t="s">
        <v>9</v>
      </c>
      <c r="D9" s="14">
        <f>4.43*4.05</f>
        <v>17.941499999999998</v>
      </c>
      <c r="E9" s="8">
        <v>0</v>
      </c>
      <c r="F9" s="8">
        <f t="shared" si="1"/>
        <v>0</v>
      </c>
      <c r="G9" s="3"/>
    </row>
    <row r="10" spans="1:7" x14ac:dyDescent="0.25">
      <c r="A10" s="3">
        <f t="shared" si="0"/>
        <v>8</v>
      </c>
      <c r="B10" s="21" t="s">
        <v>22</v>
      </c>
      <c r="C10" s="3" t="s">
        <v>12</v>
      </c>
      <c r="D10" s="14">
        <f>18*4*0.9+80*0.7*0.222+1.58*4*4.43</f>
        <v>105.2296</v>
      </c>
      <c r="E10" s="8">
        <v>0</v>
      </c>
      <c r="F10" s="8">
        <f t="shared" si="1"/>
        <v>0</v>
      </c>
      <c r="G10" s="15"/>
    </row>
    <row r="11" spans="1:7" x14ac:dyDescent="0.25">
      <c r="A11" s="3">
        <f t="shared" si="0"/>
        <v>9</v>
      </c>
      <c r="B11" s="21" t="s">
        <v>23</v>
      </c>
      <c r="C11" s="3" t="s">
        <v>11</v>
      </c>
      <c r="D11" s="14">
        <v>17.559999999999999</v>
      </c>
      <c r="E11" s="8">
        <v>0</v>
      </c>
      <c r="F11" s="8">
        <f t="shared" si="1"/>
        <v>0</v>
      </c>
      <c r="G11" s="15"/>
    </row>
    <row r="12" spans="1:7" x14ac:dyDescent="0.25">
      <c r="A12" s="3">
        <f t="shared" si="0"/>
        <v>10</v>
      </c>
      <c r="B12" s="21" t="s">
        <v>24</v>
      </c>
      <c r="C12" s="3" t="s">
        <v>10</v>
      </c>
      <c r="D12" s="14">
        <f>17.56*0.24*0.24+4*4.3*0.15*0.5</f>
        <v>2.3014559999999999</v>
      </c>
      <c r="E12" s="8">
        <v>0</v>
      </c>
      <c r="F12" s="8">
        <f t="shared" si="1"/>
        <v>0</v>
      </c>
      <c r="G12" s="15"/>
    </row>
    <row r="13" spans="1:7" x14ac:dyDescent="0.25">
      <c r="A13" s="3">
        <f t="shared" si="0"/>
        <v>11</v>
      </c>
      <c r="B13" s="21" t="s">
        <v>26</v>
      </c>
      <c r="C13" s="3" t="s">
        <v>9</v>
      </c>
      <c r="D13" s="14">
        <v>1.78</v>
      </c>
      <c r="E13" s="8">
        <v>0</v>
      </c>
      <c r="F13" s="8">
        <f t="shared" si="1"/>
        <v>0</v>
      </c>
      <c r="G13" s="12"/>
    </row>
    <row r="14" spans="1:7" x14ac:dyDescent="0.25">
      <c r="A14" s="3">
        <f>A13+1</f>
        <v>12</v>
      </c>
      <c r="B14" s="21" t="s">
        <v>25</v>
      </c>
      <c r="C14" s="10" t="s">
        <v>12</v>
      </c>
      <c r="D14" s="14">
        <f>2*14*0.9+5</f>
        <v>30.2</v>
      </c>
      <c r="E14" s="8">
        <v>0</v>
      </c>
      <c r="F14" s="8">
        <f t="shared" si="1"/>
        <v>0</v>
      </c>
      <c r="G14" s="15"/>
    </row>
    <row r="15" spans="1:7" x14ac:dyDescent="0.25">
      <c r="A15" s="3">
        <f t="shared" si="0"/>
        <v>13</v>
      </c>
      <c r="B15" s="21" t="s">
        <v>27</v>
      </c>
      <c r="C15" s="10" t="s">
        <v>10</v>
      </c>
      <c r="D15" s="14">
        <f>2.04*0.2</f>
        <v>0.40800000000000003</v>
      </c>
      <c r="E15" s="8">
        <v>0</v>
      </c>
      <c r="F15" s="8">
        <f t="shared" si="1"/>
        <v>0</v>
      </c>
      <c r="G15" s="12"/>
    </row>
    <row r="16" spans="1:7" x14ac:dyDescent="0.25">
      <c r="A16" s="3">
        <f t="shared" si="0"/>
        <v>14</v>
      </c>
      <c r="B16" s="21" t="s">
        <v>28</v>
      </c>
      <c r="C16" s="10" t="s">
        <v>9</v>
      </c>
      <c r="D16" s="14">
        <v>69.02</v>
      </c>
      <c r="E16" s="8">
        <v>0</v>
      </c>
      <c r="F16" s="8">
        <f t="shared" si="1"/>
        <v>0</v>
      </c>
      <c r="G16" s="12"/>
    </row>
    <row r="17" spans="1:7" x14ac:dyDescent="0.25">
      <c r="A17" s="3">
        <f t="shared" si="0"/>
        <v>15</v>
      </c>
      <c r="B17" s="21" t="s">
        <v>29</v>
      </c>
      <c r="C17" s="10" t="s">
        <v>9</v>
      </c>
      <c r="D17" s="14">
        <v>69.02</v>
      </c>
      <c r="E17" s="8">
        <v>0</v>
      </c>
      <c r="F17" s="8">
        <f t="shared" si="1"/>
        <v>0</v>
      </c>
      <c r="G17" s="12"/>
    </row>
    <row r="18" spans="1:7" ht="30" x14ac:dyDescent="0.25">
      <c r="A18" s="3">
        <f t="shared" si="0"/>
        <v>16</v>
      </c>
      <c r="B18" s="21" t="s">
        <v>30</v>
      </c>
      <c r="C18" s="10" t="s">
        <v>9</v>
      </c>
      <c r="D18" s="14">
        <v>69.02</v>
      </c>
      <c r="E18" s="8">
        <v>0</v>
      </c>
      <c r="F18" s="8">
        <f t="shared" si="1"/>
        <v>0</v>
      </c>
      <c r="G18" s="12"/>
    </row>
    <row r="19" spans="1:7" x14ac:dyDescent="0.25">
      <c r="A19" s="3">
        <f t="shared" si="0"/>
        <v>17</v>
      </c>
      <c r="B19" s="21" t="s">
        <v>38</v>
      </c>
      <c r="C19" s="10" t="s">
        <v>11</v>
      </c>
      <c r="D19" s="14">
        <v>21.17</v>
      </c>
      <c r="E19" s="8">
        <v>0</v>
      </c>
      <c r="F19" s="8">
        <f t="shared" si="1"/>
        <v>0</v>
      </c>
      <c r="G19" s="12"/>
    </row>
    <row r="20" spans="1:7" x14ac:dyDescent="0.25">
      <c r="A20" s="3">
        <f t="shared" si="0"/>
        <v>18</v>
      </c>
      <c r="B20" s="21" t="s">
        <v>36</v>
      </c>
      <c r="C20" s="10" t="s">
        <v>11</v>
      </c>
      <c r="D20" s="14">
        <v>21.17</v>
      </c>
      <c r="E20" s="8">
        <v>0</v>
      </c>
      <c r="F20" s="8">
        <f t="shared" si="1"/>
        <v>0</v>
      </c>
      <c r="G20" s="12"/>
    </row>
    <row r="21" spans="1:7" x14ac:dyDescent="0.25">
      <c r="A21" s="3">
        <f t="shared" si="0"/>
        <v>19</v>
      </c>
      <c r="B21" s="22" t="s">
        <v>37</v>
      </c>
      <c r="C21" s="10" t="s">
        <v>11</v>
      </c>
      <c r="D21" s="14">
        <v>21.17</v>
      </c>
      <c r="E21" s="8">
        <v>0</v>
      </c>
      <c r="F21" s="8">
        <f t="shared" si="1"/>
        <v>0</v>
      </c>
      <c r="G21" s="12"/>
    </row>
    <row r="22" spans="1:7" x14ac:dyDescent="0.25">
      <c r="A22" s="3">
        <f t="shared" si="0"/>
        <v>20</v>
      </c>
      <c r="B22" s="22" t="s">
        <v>39</v>
      </c>
      <c r="C22" s="10" t="s">
        <v>11</v>
      </c>
      <c r="D22" s="14">
        <v>16.27</v>
      </c>
      <c r="E22" s="8">
        <v>0</v>
      </c>
      <c r="F22" s="8">
        <f t="shared" si="1"/>
        <v>0</v>
      </c>
      <c r="G22" s="12"/>
    </row>
    <row r="23" spans="1:7" x14ac:dyDescent="0.25">
      <c r="A23" s="3">
        <f t="shared" si="0"/>
        <v>21</v>
      </c>
      <c r="B23" s="22" t="s">
        <v>13</v>
      </c>
      <c r="C23" s="3" t="s">
        <v>11</v>
      </c>
      <c r="D23" s="14">
        <v>16.27</v>
      </c>
      <c r="E23" s="8">
        <v>0</v>
      </c>
      <c r="F23" s="8">
        <f t="shared" si="1"/>
        <v>0</v>
      </c>
      <c r="G23" s="3"/>
    </row>
    <row r="24" spans="1:7" ht="29.1" customHeight="1" x14ac:dyDescent="0.25">
      <c r="A24" s="3">
        <f t="shared" si="0"/>
        <v>22</v>
      </c>
      <c r="B24" s="21" t="s">
        <v>14</v>
      </c>
      <c r="C24" s="3" t="s">
        <v>11</v>
      </c>
      <c r="D24" s="14">
        <v>3</v>
      </c>
      <c r="E24" s="8">
        <v>0</v>
      </c>
      <c r="F24" s="8">
        <f t="shared" si="1"/>
        <v>0</v>
      </c>
      <c r="G24" s="3"/>
    </row>
    <row r="25" spans="1:7" ht="15" customHeight="1" x14ac:dyDescent="0.25">
      <c r="A25" s="3">
        <f t="shared" si="0"/>
        <v>23</v>
      </c>
      <c r="B25" s="21" t="s">
        <v>31</v>
      </c>
      <c r="C25" s="3" t="s">
        <v>8</v>
      </c>
      <c r="D25" s="14">
        <v>1</v>
      </c>
      <c r="E25" s="8">
        <v>0</v>
      </c>
      <c r="F25" s="8">
        <f t="shared" si="1"/>
        <v>0</v>
      </c>
      <c r="G25" s="3"/>
    </row>
    <row r="26" spans="1:7" ht="15" customHeight="1" x14ac:dyDescent="0.25">
      <c r="A26" s="3">
        <f t="shared" si="0"/>
        <v>24</v>
      </c>
      <c r="B26" s="21" t="s">
        <v>32</v>
      </c>
      <c r="C26" s="3" t="s">
        <v>7</v>
      </c>
      <c r="D26" s="14">
        <v>2</v>
      </c>
      <c r="E26" s="8">
        <v>0</v>
      </c>
      <c r="F26" s="8">
        <f t="shared" si="1"/>
        <v>0</v>
      </c>
      <c r="G26" s="3" t="s">
        <v>34</v>
      </c>
    </row>
    <row r="27" spans="1:7" ht="15" customHeight="1" x14ac:dyDescent="0.25">
      <c r="A27" s="3">
        <f t="shared" si="0"/>
        <v>25</v>
      </c>
      <c r="B27" s="21" t="s">
        <v>33</v>
      </c>
      <c r="C27" s="3" t="s">
        <v>7</v>
      </c>
      <c r="D27" s="14">
        <v>1</v>
      </c>
      <c r="E27" s="8">
        <v>0</v>
      </c>
      <c r="F27" s="8">
        <f t="shared" si="1"/>
        <v>0</v>
      </c>
      <c r="G27" s="3" t="s">
        <v>35</v>
      </c>
    </row>
    <row r="28" spans="1:7" x14ac:dyDescent="0.25">
      <c r="E28" s="17" t="s">
        <v>45</v>
      </c>
      <c r="F28" s="17">
        <f>SUM(F3:F27)</f>
        <v>0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MAG_Dach</vt:lpstr>
      <vt:lpstr>Przedmiar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Foltyniak</dc:creator>
  <cp:lastModifiedBy>Emilia Ciechanowicz | Łukasiewicz – IMN</cp:lastModifiedBy>
  <dcterms:created xsi:type="dcterms:W3CDTF">2015-06-05T18:19:34Z</dcterms:created>
  <dcterms:modified xsi:type="dcterms:W3CDTF">2026-02-19T06:37:45Z</dcterms:modified>
</cp:coreProperties>
</file>